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stvo" state="visible" r:id="rId4"/>
    <sheet sheetId="2" name="Beton i iskop" state="visible" r:id="rId5"/>
  </sheets>
  <definedNames>
    <definedName name="_xlnm.Print_Area" localSheetId="0">'Uputstvo'!$A1:$B21</definedName>
    <definedName name="_xlnm.Print_Area" localSheetId="1">'Beton i iskop'!$A1:$J50</definedName>
    <definedName name="_xlnm.Print_Titles" localSheetId="1">'Beton i iskop'!$5:$5</definedName>
  </definedNames>
  <calcPr calcId="171027" fullCalcOnLoad="1"/>
</workbook>
</file>

<file path=xl/sharedStrings.xml><?xml version="1.0" encoding="utf-8"?>
<sst xmlns="http://schemas.openxmlformats.org/spreadsheetml/2006/main" count="66" uniqueCount="52">
  <si>
    <t>Kalkulator betona i iskopa</t>
  </si>
  <si>
    <t>Kako koristiti obrazac</t>
  </si>
  <si>
    <t>1.</t>
  </si>
  <si>
    <t>U svaki red upišite jedan element i popunite samo mjere koje traži njegov oblik (u metrima).</t>
  </si>
  <si>
    <t>2.</t>
  </si>
  <si>
    <t>Broj tura mješalice, vreća i tura kamiona zaokružuje se naviše na cijeli broj; kapacitet mješalice i kamiona te izdašnost vreće daje dobavljač.</t>
  </si>
  <si>
    <t>3.</t>
  </si>
  <si>
    <t>Faktori rastresitosti su prosjeci iz priručnika američke vojske FM 5-434; ako je odvoz važan, ispitajte svoje tlo.</t>
  </si>
  <si>
    <t/>
  </si>
  <si>
    <t>Ploča: dužina × širina × debljina. Trakasti temelj: dužina × širina × visina. Zid: dužina × visina × debljina. Okrugli stub: prečnik × visina.</t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</si>
  <si>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</si>
  <si>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</si>
  <si>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</si>
  <si>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Izvori korištenih vrijednosti</t>
  </si>
  <si>
    <t>US Army FM 5-434 Earthmoving Operations (15 June 2000), approved for public release, Table 1-1 Material Volume Conversion Factors, p. 1-4 (provjereno 25. 10. 2026.)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</si>
  <si>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</si>
  <si>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</si>
  <si>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</si>
  <si>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Beton</t>
  </si>
  <si>
    <t>Element</t>
  </si>
  <si>
    <t>Oblik</t>
  </si>
  <si>
    <t>Dužina (m)</t>
  </si>
  <si>
    <t>Širina (m)</t>
  </si>
  <si>
    <t>Visina ili dubina (m)</t>
  </si>
  <si>
    <t>Debljina (m)</t>
  </si>
  <si>
    <t>Prečnik (m)</t>
  </si>
  <si>
    <t>Komada</t>
  </si>
  <si>
    <t>Kubikaža komada (m³)</t>
  </si>
  <si>
    <t>Kubikaža (m³)</t>
  </si>
  <si>
    <t>Kubikaža betona (m³)</t>
  </si>
  <si>
    <t>Dodatak za rasip</t>
  </si>
  <si>
    <t>Količina za narudžbu (m³)</t>
  </si>
  <si>
    <t>Kapacitet mješalice (automješalice) (m³)</t>
  </si>
  <si>
    <t>Broj tura mješalice</t>
  </si>
  <si>
    <t>Izdašnost vreće (l)</t>
  </si>
  <si>
    <t>Broj vreća</t>
  </si>
  <si>
    <t>Iskop i odvoz</t>
  </si>
  <si>
    <t>Vrsta</t>
  </si>
  <si>
    <t>Dubina (m)</t>
  </si>
  <si>
    <t>Zapremina u sraslom stanju (m³)</t>
  </si>
  <si>
    <t>Faktor rastresitosti (rastresito / sraslo)</t>
  </si>
  <si>
    <t>Zapremina u rastresitom stanju (m³)</t>
  </si>
  <si>
    <t>Kapacitet kamiona (m³)</t>
  </si>
  <si>
    <t>Broj tura kamiona</t>
  </si>
  <si>
    <t>Faktori rastresitosti, sraslo = 1,00 (prosjeci)</t>
  </si>
  <si>
    <t>Materijal</t>
  </si>
  <si>
    <t>Faktor rastresitosti</t>
  </si>
  <si>
    <t>pijesak ili šljunak</t>
  </si>
  <si>
    <t>zemlja (ilovača)</t>
  </si>
  <si>
    <t>glina</t>
  </si>
  <si>
    <t>stijena, minirana</t>
  </si>
  <si>
    <t>US Army FM 5-434 Earthmoving Operations (15 June 2000), approved for public release, Table 1-1 Material Volume Conversion Factors, p.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</si>
</sst>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i/>
      <color rgb="FF475569"/>
      <sz val="9"/>
      <name val="Calibri"/>
    </font>
    <font>
      <b/>
      <color rgb="FFFFFFFF"/>
      <sz val="10"/>
      <name val="Calibri"/>
    </font>
    <font>
      <b/>
      <color rgb="FF0F766E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FFF8E1"/>
        <bgColor rgb="FFFFF8E1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4" fontId="1" fillId="5" borderId="4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8</v>
      </c>
      <c r="B9" s="6" t="s">
        <v>10</v>
      </c>
    </row>
    <row r="11" spans="2:2" x14ac:dyDescent="0.25">
      <c r="B11" s="7" t="s">
        <v>11</v>
      </c>
    </row>
    <row r="12" spans="2:2" x14ac:dyDescent="0.25">
      <c r="B12" s="8" t="s">
        <v>12</v>
      </c>
    </row>
    <row r="14" ht="18" customHeight="1" spans="1:2" x14ac:dyDescent="0.25">
      <c r="A14" s="3" t="s">
        <v>13</v>
      </c>
      <c r="B14" s="4"/>
    </row>
    <row r="15" ht="31" customHeight="1" spans="1:2" x14ac:dyDescent="0.25">
      <c r="A15" s="5" t="s">
        <v>8</v>
      </c>
      <c r="B15" s="9" t="s">
        <v>14</v>
      </c>
    </row>
    <row r="17" ht="18" customHeight="1" spans="1:2" x14ac:dyDescent="0.25">
      <c r="A17" s="3" t="s">
        <v>15</v>
      </c>
      <c r="B17" s="4"/>
    </row>
    <row r="18" ht="33" customHeight="1" spans="1:2" x14ac:dyDescent="0.25">
      <c r="A18" s="5" t="s">
        <v>8</v>
      </c>
      <c r="B18" s="6" t="s">
        <v>16</v>
      </c>
    </row>
    <row r="20" ht="19" customHeight="1" spans="1:2" x14ac:dyDescent="0.25">
      <c r="A20" s="10" t="s">
        <v>8</v>
      </c>
      <c r="B20" s="11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&amp;L&amp;"-,Bold"Kalkulator betona i iskopa&amp;RUputstvo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49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20" style="1" customWidth="1"/>
    <col min="2" max="2" width="18" style="1" customWidth="1"/>
    <col min="3" max="7" width="12" style="1" customWidth="1"/>
    <col min="8" max="8" width="10" style="1" customWidth="1"/>
    <col min="9" max="10" width="14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 x14ac:dyDescent="0.2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4" ht="18" customHeight="1" spans="1:10" x14ac:dyDescent="0.25">
      <c r="A4" s="3" t="s">
        <v>18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3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28</v>
      </c>
    </row>
    <row r="6" spans="1:10" x14ac:dyDescent="0.25">
      <c r="A6" s="7"/>
      <c r="B6" s="7"/>
      <c r="C6" s="14"/>
      <c r="D6" s="14"/>
      <c r="E6" s="14"/>
      <c r="F6" s="14"/>
      <c r="G6" s="14"/>
      <c r="H6" s="15"/>
      <c r="I6" s="16">
        <f>IF(COUNT(C6:G6)=0,"",IF(ISNUMBER(G6),PI()/4*G6^2*E6,C6*PRODUCT(D6:F6)))</f>
      </c>
      <c r="J6" s="16">
        <f>IF(I6="","",I6*IF(ISNUMBER(H6),H6,1))</f>
      </c>
    </row>
    <row r="7" spans="1:10" x14ac:dyDescent="0.25">
      <c r="A7" s="7"/>
      <c r="B7" s="7"/>
      <c r="C7" s="14"/>
      <c r="D7" s="14"/>
      <c r="E7" s="14"/>
      <c r="F7" s="14"/>
      <c r="G7" s="14"/>
      <c r="H7" s="15"/>
      <c r="I7" s="16">
        <f>IF(COUNT(C7:G7)=0,"",IF(ISNUMBER(G7),PI()/4*G7^2*E7,C7*PRODUCT(D7:F7)))</f>
      </c>
      <c r="J7" s="16">
        <f>IF(I7="","",I7*IF(ISNUMBER(H7),H7,1))</f>
      </c>
    </row>
    <row r="8" spans="1:10" x14ac:dyDescent="0.25">
      <c r="A8" s="7"/>
      <c r="B8" s="7"/>
      <c r="C8" s="14"/>
      <c r="D8" s="14"/>
      <c r="E8" s="14"/>
      <c r="F8" s="14"/>
      <c r="G8" s="14"/>
      <c r="H8" s="15"/>
      <c r="I8" s="16">
        <f>IF(COUNT(C8:G8)=0,"",IF(ISNUMBER(G8),PI()/4*G8^2*E8,C8*PRODUCT(D8:F8)))</f>
      </c>
      <c r="J8" s="16">
        <f>IF(I8="","",I8*IF(ISNUMBER(H8),H8,1))</f>
      </c>
    </row>
    <row r="9" spans="1:10" x14ac:dyDescent="0.25">
      <c r="A9" s="7"/>
      <c r="B9" s="7"/>
      <c r="C9" s="14"/>
      <c r="D9" s="14"/>
      <c r="E9" s="14"/>
      <c r="F9" s="14"/>
      <c r="G9" s="14"/>
      <c r="H9" s="15"/>
      <c r="I9" s="16">
        <f>IF(COUNT(C9:G9)=0,"",IF(ISNUMBER(G9),PI()/4*G9^2*E9,C9*PRODUCT(D9:F9)))</f>
      </c>
      <c r="J9" s="16">
        <f>IF(I9="","",I9*IF(ISNUMBER(H9),H9,1))</f>
      </c>
    </row>
    <row r="10" spans="1:10" x14ac:dyDescent="0.25">
      <c r="A10" s="7"/>
      <c r="B10" s="7"/>
      <c r="C10" s="14"/>
      <c r="D10" s="14"/>
      <c r="E10" s="14"/>
      <c r="F10" s="14"/>
      <c r="G10" s="14"/>
      <c r="H10" s="15"/>
      <c r="I10" s="16">
        <f>IF(COUNT(C10:G10)=0,"",IF(ISNUMBER(G10),PI()/4*G10^2*E10,C10*PRODUCT(D10:F10)))</f>
      </c>
      <c r="J10" s="16">
        <f>IF(I10="","",I10*IF(ISNUMBER(H10),H10,1))</f>
      </c>
    </row>
    <row r="11" spans="1:10" x14ac:dyDescent="0.25">
      <c r="A11" s="7"/>
      <c r="B11" s="7"/>
      <c r="C11" s="14"/>
      <c r="D11" s="14"/>
      <c r="E11" s="14"/>
      <c r="F11" s="14"/>
      <c r="G11" s="14"/>
      <c r="H11" s="15"/>
      <c r="I11" s="16">
        <f>IF(COUNT(C11:G11)=0,"",IF(ISNUMBER(G11),PI()/4*G11^2*E11,C11*PRODUCT(D11:F11)))</f>
      </c>
      <c r="J11" s="16">
        <f>IF(I11="","",I11*IF(ISNUMBER(H11),H11,1))</f>
      </c>
    </row>
    <row r="12" spans="1:10" x14ac:dyDescent="0.25">
      <c r="A12" s="7"/>
      <c r="B12" s="7"/>
      <c r="C12" s="14"/>
      <c r="D12" s="14"/>
      <c r="E12" s="14"/>
      <c r="F12" s="14"/>
      <c r="G12" s="14"/>
      <c r="H12" s="15"/>
      <c r="I12" s="16">
        <f>IF(COUNT(C12:G12)=0,"",IF(ISNUMBER(G12),PI()/4*G12^2*E12,C12*PRODUCT(D12:F12)))</f>
      </c>
      <c r="J12" s="16">
        <f>IF(I12="","",I12*IF(ISNUMBER(H12),H12,1))</f>
      </c>
    </row>
    <row r="13" spans="1:10" x14ac:dyDescent="0.25">
      <c r="A13" s="7"/>
      <c r="B13" s="7"/>
      <c r="C13" s="14"/>
      <c r="D13" s="14"/>
      <c r="E13" s="14"/>
      <c r="F13" s="14"/>
      <c r="G13" s="14"/>
      <c r="H13" s="15"/>
      <c r="I13" s="16">
        <f>IF(COUNT(C13:G13)=0,"",IF(ISNUMBER(G13),PI()/4*G13^2*E13,C13*PRODUCT(D13:F13)))</f>
      </c>
      <c r="J13" s="16">
        <f>IF(I13="","",I13*IF(ISNUMBER(H13),H13,1))</f>
      </c>
    </row>
    <row r="14" spans="1:10" x14ac:dyDescent="0.25">
      <c r="A14" s="7"/>
      <c r="B14" s="7"/>
      <c r="C14" s="14"/>
      <c r="D14" s="14"/>
      <c r="E14" s="14"/>
      <c r="F14" s="14"/>
      <c r="G14" s="14"/>
      <c r="H14" s="15"/>
      <c r="I14" s="16">
        <f>IF(COUNT(C14:G14)=0,"",IF(ISNUMBER(G14),PI()/4*G14^2*E14,C14*PRODUCT(D14:F14)))</f>
      </c>
      <c r="J14" s="16">
        <f>IF(I14="","",I14*IF(ISNUMBER(H14),H14,1))</f>
      </c>
    </row>
    <row r="15" spans="1:10" x14ac:dyDescent="0.25">
      <c r="A15" s="7"/>
      <c r="B15" s="7"/>
      <c r="C15" s="14"/>
      <c r="D15" s="14"/>
      <c r="E15" s="14"/>
      <c r="F15" s="14"/>
      <c r="G15" s="14"/>
      <c r="H15" s="15"/>
      <c r="I15" s="16">
        <f>IF(COUNT(C15:G15)=0,"",IF(ISNUMBER(G15),PI()/4*G15^2*E15,C15*PRODUCT(D15:F15)))</f>
      </c>
      <c r="J15" s="16">
        <f>IF(I15="","",I15*IF(ISNUMBER(H15),H15,1))</f>
      </c>
    </row>
    <row r="16" spans="1:10" x14ac:dyDescent="0.25">
      <c r="A16" s="7"/>
      <c r="B16" s="7"/>
      <c r="C16" s="14"/>
      <c r="D16" s="14"/>
      <c r="E16" s="14"/>
      <c r="F16" s="14"/>
      <c r="G16" s="14"/>
      <c r="H16" s="15"/>
      <c r="I16" s="16">
        <f>IF(COUNT(C16:G16)=0,"",IF(ISNUMBER(G16),PI()/4*G16^2*E16,C16*PRODUCT(D16:F16)))</f>
      </c>
      <c r="J16" s="16">
        <f>IF(I16="","",I16*IF(ISNUMBER(H16),H16,1))</f>
      </c>
    </row>
    <row r="17" spans="1:10" x14ac:dyDescent="0.25">
      <c r="A17" s="7"/>
      <c r="B17" s="7"/>
      <c r="C17" s="14"/>
      <c r="D17" s="14"/>
      <c r="E17" s="14"/>
      <c r="F17" s="14"/>
      <c r="G17" s="14"/>
      <c r="H17" s="15"/>
      <c r="I17" s="16">
        <f>IF(COUNT(C17:G17)=0,"",IF(ISNUMBER(G17),PI()/4*G17^2*E17,C17*PRODUCT(D17:F17)))</f>
      </c>
      <c r="J17" s="16">
        <f>IF(I17="","",I17*IF(ISNUMBER(H17),H17,1))</f>
      </c>
    </row>
    <row r="18" spans="1:10" x14ac:dyDescent="0.25">
      <c r="A18" s="10" t="s">
        <v>29</v>
      </c>
      <c r="B18" s="10"/>
      <c r="C18" s="10"/>
      <c r="D18" s="10"/>
      <c r="E18" s="10"/>
      <c r="F18" s="10"/>
      <c r="G18" s="10"/>
      <c r="H18" s="10"/>
      <c r="J18" s="17">
        <f>SUM(J6:J17)</f>
      </c>
    </row>
    <row r="19" spans="1:10" x14ac:dyDescent="0.25">
      <c r="A19" s="5" t="s">
        <v>30</v>
      </c>
      <c r="B19" s="5"/>
      <c r="C19" s="5"/>
      <c r="D19" s="5"/>
      <c r="E19" s="5"/>
      <c r="F19" s="5"/>
      <c r="G19" s="5"/>
      <c r="H19" s="5"/>
      <c r="J19" s="18">
        <v>0</v>
      </c>
    </row>
    <row r="20" spans="1:10" x14ac:dyDescent="0.25">
      <c r="A20" s="10" t="s">
        <v>31</v>
      </c>
      <c r="B20" s="10"/>
      <c r="C20" s="10"/>
      <c r="D20" s="10"/>
      <c r="E20" s="10"/>
      <c r="F20" s="10"/>
      <c r="G20" s="10"/>
      <c r="H20" s="10"/>
      <c r="J20" s="17">
        <f>J18*(1+N(J19))</f>
      </c>
    </row>
    <row r="21" spans="1:10" x14ac:dyDescent="0.25">
      <c r="A21" s="5" t="s">
        <v>32</v>
      </c>
      <c r="B21" s="5"/>
      <c r="C21" s="5"/>
      <c r="D21" s="5"/>
      <c r="E21" s="5"/>
      <c r="F21" s="5"/>
      <c r="G21" s="5"/>
      <c r="H21" s="5"/>
      <c r="J21" s="19"/>
    </row>
    <row r="22" spans="1:10" x14ac:dyDescent="0.25">
      <c r="A22" s="10" t="s">
        <v>33</v>
      </c>
      <c r="B22" s="10"/>
      <c r="C22" s="10"/>
      <c r="D22" s="10"/>
      <c r="E22" s="10"/>
      <c r="F22" s="10"/>
      <c r="G22" s="10"/>
      <c r="H22" s="10"/>
      <c r="J22" s="20">
        <f>IF(N(J21)&gt;0,CEILING(ROUND(J20/J21,9),1),"")</f>
      </c>
    </row>
    <row r="23" spans="1:10" x14ac:dyDescent="0.25">
      <c r="A23" s="5" t="s">
        <v>34</v>
      </c>
      <c r="B23" s="5"/>
      <c r="C23" s="5"/>
      <c r="D23" s="5"/>
      <c r="E23" s="5"/>
      <c r="F23" s="5"/>
      <c r="G23" s="5"/>
      <c r="H23" s="5"/>
      <c r="J23" s="19"/>
    </row>
    <row r="24" spans="1:10" x14ac:dyDescent="0.25">
      <c r="A24" s="10" t="s">
        <v>35</v>
      </c>
      <c r="B24" s="10"/>
      <c r="C24" s="10"/>
      <c r="D24" s="10"/>
      <c r="E24" s="10"/>
      <c r="F24" s="10"/>
      <c r="G24" s="10"/>
      <c r="H24" s="10"/>
      <c r="J24" s="20">
        <f>IF(N(J23)&gt;0,CEILING(ROUND(J20*1000/J23,9),1),"")</f>
      </c>
    </row>
    <row r="26" ht="18" customHeight="1" spans="1:10" x14ac:dyDescent="0.25">
      <c r="A26" s="3" t="s">
        <v>36</v>
      </c>
      <c r="B26" s="4"/>
      <c r="C26" s="4"/>
      <c r="D26" s="4"/>
      <c r="E26" s="4"/>
      <c r="F26" s="4"/>
      <c r="G26" s="4"/>
      <c r="H26" s="4"/>
      <c r="I26" s="4"/>
      <c r="J26" s="4"/>
    </row>
    <row r="27" ht="42" customHeight="1" spans="1:7" x14ac:dyDescent="0.25">
      <c r="A27" s="13" t="s">
        <v>19</v>
      </c>
      <c r="B27" s="13" t="s">
        <v>37</v>
      </c>
      <c r="C27" s="13" t="s">
        <v>21</v>
      </c>
      <c r="D27" s="13" t="s">
        <v>22</v>
      </c>
      <c r="E27" s="13" t="s">
        <v>38</v>
      </c>
      <c r="F27" s="13" t="s">
        <v>26</v>
      </c>
      <c r="G27" s="13" t="s">
        <v>39</v>
      </c>
    </row>
    <row r="28" spans="1:7" x14ac:dyDescent="0.25">
      <c r="A28" s="7"/>
      <c r="B28" s="7"/>
      <c r="C28" s="14"/>
      <c r="D28" s="14"/>
      <c r="E28" s="14"/>
      <c r="F28" s="15"/>
      <c r="G28" s="16">
        <f>IF(COUNT(C28:E28)&lt;3,"",C28*D28*E28*IF(ISNUMBER(F28),F28,1))</f>
      </c>
    </row>
    <row r="29" spans="1:7" x14ac:dyDescent="0.25">
      <c r="A29" s="7"/>
      <c r="B29" s="7"/>
      <c r="C29" s="14"/>
      <c r="D29" s="14"/>
      <c r="E29" s="14"/>
      <c r="F29" s="15"/>
      <c r="G29" s="16">
        <f>IF(COUNT(C29:E29)&lt;3,"",C29*D29*E29*IF(ISNUMBER(F29),F29,1))</f>
      </c>
    </row>
    <row r="30" spans="1:7" x14ac:dyDescent="0.25">
      <c r="A30" s="7"/>
      <c r="B30" s="7"/>
      <c r="C30" s="14"/>
      <c r="D30" s="14"/>
      <c r="E30" s="14"/>
      <c r="F30" s="15"/>
      <c r="G30" s="16">
        <f>IF(COUNT(C30:E30)&lt;3,"",C30*D30*E30*IF(ISNUMBER(F30),F30,1))</f>
      </c>
    </row>
    <row r="31" spans="1:7" x14ac:dyDescent="0.25">
      <c r="A31" s="7"/>
      <c r="B31" s="7"/>
      <c r="C31" s="14"/>
      <c r="D31" s="14"/>
      <c r="E31" s="14"/>
      <c r="F31" s="15"/>
      <c r="G31" s="16">
        <f>IF(COUNT(C31:E31)&lt;3,"",C31*D31*E31*IF(ISNUMBER(F31),F31,1))</f>
      </c>
    </row>
    <row r="32" spans="1:7" x14ac:dyDescent="0.25">
      <c r="A32" s="7"/>
      <c r="B32" s="7"/>
      <c r="C32" s="14"/>
      <c r="D32" s="14"/>
      <c r="E32" s="14"/>
      <c r="F32" s="15"/>
      <c r="G32" s="16">
        <f>IF(COUNT(C32:E32)&lt;3,"",C32*D32*E32*IF(ISNUMBER(F32),F32,1))</f>
      </c>
    </row>
    <row r="33" spans="1:7" x14ac:dyDescent="0.25">
      <c r="A33" s="10" t="s">
        <v>39</v>
      </c>
      <c r="B33" s="10"/>
      <c r="C33" s="10"/>
      <c r="D33" s="10"/>
      <c r="E33" s="10"/>
      <c r="F33" s="10"/>
      <c r="G33" s="17">
        <f>SUM(G28:G32)</f>
      </c>
    </row>
    <row r="34" spans="1:7" x14ac:dyDescent="0.25">
      <c r="A34" s="5" t="s">
        <v>40</v>
      </c>
      <c r="B34" s="5"/>
      <c r="C34" s="5"/>
      <c r="D34" s="5"/>
      <c r="E34" s="5"/>
      <c r="F34" s="5"/>
      <c r="G34" s="21">
        <v>1.25</v>
      </c>
    </row>
    <row r="35" spans="1:7" x14ac:dyDescent="0.25">
      <c r="A35" s="10" t="s">
        <v>41</v>
      </c>
      <c r="B35" s="10"/>
      <c r="C35" s="10"/>
      <c r="D35" s="10"/>
      <c r="E35" s="10"/>
      <c r="F35" s="10"/>
      <c r="G35" s="17">
        <f>G33*G34</f>
      </c>
    </row>
    <row r="36" spans="1:7" x14ac:dyDescent="0.25">
      <c r="A36" s="5" t="s">
        <v>42</v>
      </c>
      <c r="B36" s="5"/>
      <c r="C36" s="5"/>
      <c r="D36" s="5"/>
      <c r="E36" s="5"/>
      <c r="F36" s="5"/>
      <c r="G36" s="19"/>
    </row>
    <row r="37" spans="1:7" x14ac:dyDescent="0.25">
      <c r="A37" s="10" t="s">
        <v>43</v>
      </c>
      <c r="B37" s="10"/>
      <c r="C37" s="10"/>
      <c r="D37" s="10"/>
      <c r="E37" s="10"/>
      <c r="F37" s="10"/>
      <c r="G37" s="20">
        <f>IF(N(G36)&gt;0,CEILING(ROUND(G35/G36,9),1),"")</f>
      </c>
    </row>
    <row r="39" ht="18" customHeight="1" spans="1:6" x14ac:dyDescent="0.25">
      <c r="A39" s="3" t="s">
        <v>44</v>
      </c>
      <c r="B39" s="4"/>
      <c r="C39" s="4"/>
      <c r="D39" s="4"/>
      <c r="E39" s="4"/>
      <c r="F39" s="4"/>
    </row>
    <row r="40" ht="30" customHeight="1" spans="1:2" x14ac:dyDescent="0.25">
      <c r="A40" s="13" t="s">
        <v>45</v>
      </c>
      <c r="B40" s="13" t="s">
        <v>46</v>
      </c>
    </row>
    <row r="41" spans="1:2" x14ac:dyDescent="0.25">
      <c r="A41" s="5" t="s">
        <v>47</v>
      </c>
      <c r="B41" s="22">
        <v>1.11</v>
      </c>
    </row>
    <row r="42" spans="1:2" x14ac:dyDescent="0.25">
      <c r="A42" s="5" t="s">
        <v>48</v>
      </c>
      <c r="B42" s="22">
        <v>1.25</v>
      </c>
    </row>
    <row r="43" spans="1:2" x14ac:dyDescent="0.25">
      <c r="A43" s="5" t="s">
        <v>49</v>
      </c>
      <c r="B43" s="22">
        <v>1.43</v>
      </c>
    </row>
    <row r="44" spans="1:2" x14ac:dyDescent="0.25">
      <c r="A44" s="5" t="s">
        <v>50</v>
      </c>
      <c r="B44" s="22">
        <v>1.5</v>
      </c>
    </row>
    <row r="45" ht="18" customHeight="1" spans="1:10" x14ac:dyDescent="0.25">
      <c r="A45" s="12" t="s">
        <v>51</v>
      </c>
      <c r="B45" s="12"/>
      <c r="C45" s="12"/>
      <c r="D45" s="12"/>
      <c r="E45" s="12"/>
      <c r="F45" s="12"/>
      <c r="G45" s="12"/>
      <c r="H45" s="12"/>
      <c r="I45" s="12"/>
      <c r="J45" s="12"/>
    </row>
    <row r="47" spans="1:1" x14ac:dyDescent="0.25">
      <c r="A47" s="10" t="s">
        <v>15</v>
      </c>
    </row>
    <row r="48" ht="31" customHeight="1" spans="1:10" x14ac:dyDescent="0.25">
      <c r="A48" s="12" t="s">
        <v>16</v>
      </c>
      <c r="B48" s="12"/>
      <c r="C48" s="12"/>
      <c r="D48" s="12"/>
      <c r="E48" s="12"/>
      <c r="F48" s="12"/>
      <c r="G48" s="12"/>
      <c r="H48" s="12"/>
      <c r="I48" s="12"/>
      <c r="J48" s="12"/>
    </row>
    <row r="49" ht="18" customHeight="1" spans="1:10" x14ac:dyDescent="0.25">
      <c r="A49" s="12" t="s">
        <v>17</v>
      </c>
      <c r="B49" s="12"/>
      <c r="C49" s="12"/>
      <c r="D49" s="12"/>
      <c r="E49" s="12"/>
      <c r="F49" s="12"/>
      <c r="G49" s="12"/>
      <c r="H49" s="12"/>
      <c r="I49" s="12"/>
      <c r="J49" s="12"/>
    </row>
  </sheetData>
  <sheetProtection sheet="1" formatCells="0" formatColumns="0" formatRows="0" insertRows="0" deleteRows="0" sort="0" autoFilter="0"/>
  <mergeCells count="17">
    <mergeCell ref="A1:J1"/>
    <mergeCell ref="A2:J2"/>
    <mergeCell ref="A18:H18"/>
    <mergeCell ref="A19:H19"/>
    <mergeCell ref="A20:H20"/>
    <mergeCell ref="A21:H21"/>
    <mergeCell ref="A22:H22"/>
    <mergeCell ref="A23:H23"/>
    <mergeCell ref="A24:H24"/>
    <mergeCell ref="A33:F33"/>
    <mergeCell ref="A34:F34"/>
    <mergeCell ref="A35:F35"/>
    <mergeCell ref="A36:F36"/>
    <mergeCell ref="A37:F37"/>
    <mergeCell ref="A45:J45"/>
    <mergeCell ref="A48:J48"/>
    <mergeCell ref="A49:J49"/>
  </mergeCells>
  <dataValidations count="3">
    <dataValidation type="list" allowBlank="1" showErrorMessage="1" sqref="B10:B17">
      <formula1>"ploča,trakasti temelj,zid,okrugli stub ili šip"</formula1>
    </dataValidation>
    <dataValidation type="list" allowBlank="1" showErrorMessage="1" sqref="B28:B32">
      <formula1>"građevinska jama,rov"</formula1>
    </dataValidation>
    <dataValidation type="list" allowBlank="1" showErrorMessage="1" sqref="B6:B17">
      <formula1>"ploča,trakasti temelj,zid,okrugli stub ili šip"</formula1>
    </dataValidation>
  </dataValidations>
  <pageMargins left="0.5" right="0.5" top="0.75" bottom="0.75" header="0.3" footer="0.3"/>
  <pageSetup paperSize="9" orientation="landscape" fitToWidth="1" fitToHeight="0"/>
  <headerFooter>
    <oddHeader>&amp;L&amp;"-,Bold"Kalkulator betona i iskopa&amp;RBeton i iskop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Beton i iskop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Kalkulator betona i iskopa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