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Instructions" state="visible" r:id="rId4"/>
    <sheet sheetId="2" name="Matrix" state="visible" r:id="rId5"/>
    <sheet sheetId="3" name="Certificates" state="visible" r:id="rId6"/>
  </sheets>
  <definedNames>
    <definedName name="_xlnm.Print_Area" localSheetId="0">'Instructions'!$A1:$B19</definedName>
    <definedName name="_xlnm.Print_Area" localSheetId="1">'Matrix'!$A1:$T47</definedName>
    <definedName name="_xlnm.Print_Titles" localSheetId="1">'Matrix'!$7:$8</definedName>
    <definedName name="_xlnm.Print_Area" localSheetId="2">'Certificates'!$A1:$D21</definedName>
    <definedName name="_xlnm.Print_Titles" localSheetId="2">'Certificates'!$4:$4</definedName>
  </definedNames>
  <calcPr calcId="171027" fullCalcOnLoad="1"/>
</workbook>
</file>

<file path=xl/sharedStrings.xml><?xml version="1.0" encoding="utf-8"?>
<sst xmlns="http://schemas.openxmlformats.org/spreadsheetml/2006/main" count="64" uniqueCount="50">
  <si>
    <t>Training matrix</t>
  </si>
  <si>
    <t>How to use this template</t>
  </si>
  <si>
    <t>1.</t>
  </si>
  <si>
    <t>List the certificates and training courses on the Certificates sheet and say who needs them: "all", or the roles separated by semicolons.</t>
  </si>
  <si>
    <t>2.</t>
  </si>
  <si>
    <t>In the matrix, enter the expiry date of each certificate a worker holds, or "no expiry" if it does not expire; leave the cell empty if the worker does not hold it.</t>
  </si>
  <si>
    <t>3.</t>
  </si>
  <si>
    <t>Colors follow the date used (the report date, or today when it is empty): an expiry date on that day is still valid, the day after it is expired.</t>
  </si>
  <si>
    <t>4.</t>
  </si>
  <si>
    <t>Validity periods of cards and courses are not filled in for you; take them from the card or certificate, the issuer or your own rules.</t>
  </si>
  <si>
    <t/>
  </si>
  <si>
    <t>Everything you type stays in this file on your computer; nothing is sent anywhere.</t>
  </si>
  <si>
    <t>Formula cells are locked without a password so they are not overwritten by mistake; to change them, use Review &gt; Unprotect Sheet.</t>
  </si>
  <si>
    <t>White cells: your entries</t>
  </si>
  <si>
    <t>Shaded cells: formulas (locked)</t>
  </si>
  <si>
    <t>Note</t>
  </si>
  <si>
    <t>This file is a working aid. It does not replace your contract, the rules that apply to your project or the judgment of a qualified supervising engineer; check every figure before you rely on it.</t>
  </si>
  <si>
    <t>Template: civilmanual.com, 25 Oct 2026</t>
  </si>
  <si>
    <t>Report date (empty = today)</t>
  </si>
  <si>
    <t>Date used</t>
  </si>
  <si>
    <t>Warning period (days)</t>
  </si>
  <si>
    <t>Worker (name or initials)</t>
  </si>
  <si>
    <t>Role</t>
  </si>
  <si>
    <t>Required</t>
  </si>
  <si>
    <t>Valid</t>
  </si>
  <si>
    <t>Expiring</t>
  </si>
  <si>
    <t>Expired</t>
  </si>
  <si>
    <t>Missing</t>
  </si>
  <si>
    <t>Compliance</t>
  </si>
  <si>
    <t>Required for</t>
  </si>
  <si>
    <t>Total</t>
  </si>
  <si>
    <t>Share of required</t>
  </si>
  <si>
    <t>Colors</t>
  </si>
  <si>
    <t>Training matrix: Certificates</t>
  </si>
  <si>
    <t>No.</t>
  </si>
  <si>
    <t>Certificate or training</t>
  </si>
  <si>
    <t>Required for (all, or roles separated by ;)</t>
  </si>
  <si>
    <t>Note (issuer, validity rule)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</si>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</sst>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13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color rgb="FF475569"/>
      <sz val="9"/>
      <name val="Calibri"/>
    </font>
    <font>
      <b/>
      <color rgb="FF0F766E"/>
      <sz val="10"/>
      <name val="Calibri"/>
    </font>
    <font>
      <color rgb="FF166534"/>
      <sz val="10"/>
      <name val="Calibri"/>
    </font>
    <font>
      <color rgb="FF92400E"/>
      <sz val="10"/>
      <name val="Calibri"/>
    </font>
    <font>
      <color rgb="FF991B1B"/>
      <sz val="10"/>
      <name val="Calibri"/>
    </font>
    <font>
      <color rgb="FF3F3F46"/>
      <sz val="10"/>
      <name val="Calibri"/>
    </font>
    <font>
      <i/>
      <color rgb="FF475569"/>
      <sz val="9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  <fill>
      <patternFill patternType="solid">
        <fgColor rgb="FFDCFCE7"/>
        <bgColor rgb="FFDCFCE7"/>
      </patternFill>
    </fill>
    <fill>
      <patternFill patternType="solid">
        <fgColor rgb="FFFEF3C7"/>
        <bgColor rgb="FFFEF3C7"/>
      </patternFill>
    </fill>
    <fill>
      <patternFill patternType="solid">
        <fgColor rgb="FFFEE2E2"/>
        <bgColor rgb="FFFEE2E2"/>
      </patternFill>
    </fill>
    <fill>
      <patternFill patternType="solid">
        <fgColor rgb="FFE4E4E7"/>
        <bgColor rgb="FFE4E4E7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164" fontId="1" fillId="2" borderId="3" xfId="0" applyNumberFormat="1" applyFont="1" applyFill="1" applyBorder="1" applyAlignment="1" applyProtection="1">
      <alignment vertical="center"/>
    </xf>
    <xf numFmtId="1" fontId="1" fillId="0" borderId="3" xfId="0" applyNumberFormat="1" applyFont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0" fontId="1" fillId="2" borderId="3" xfId="0" applyFont="1" applyFill="1" applyBorder="1" applyAlignment="1" applyProtection="1">
      <alignment horizontal="center" vertical="center"/>
    </xf>
    <xf numFmtId="1" fontId="1" fillId="2" borderId="3" xfId="0" applyNumberFormat="1" applyFont="1" applyFill="1" applyBorder="1" applyAlignment="1" applyProtection="1">
      <alignment vertical="center"/>
    </xf>
    <xf numFmtId="10" fontId="1" fillId="2" borderId="3" xfId="0" applyNumberFormat="1" applyFont="1" applyFill="1" applyBorder="1" applyAlignment="1" applyProtection="1">
      <alignment vertical="center"/>
    </xf>
    <xf numFmtId="1" fontId="7" fillId="4" borderId="3" xfId="0" applyNumberFormat="1" applyFont="1" applyFill="1" applyBorder="1" applyAlignment="1" applyProtection="1">
      <alignment vertical="center"/>
    </xf>
    <xf numFmtId="10" fontId="7" fillId="4" borderId="3" xfId="0" applyNumberFormat="1" applyFont="1" applyFill="1" applyBorder="1" applyAlignment="1" applyProtection="1">
      <alignment vertical="center"/>
    </xf>
    <xf numFmtId="0" fontId="8" fillId="5" borderId="0" xfId="0" applyFont="1" applyFill="1" applyAlignment="1" applyProtection="1">
      <alignment horizontal="center"/>
      <protection locked="0"/>
    </xf>
    <xf numFmtId="0" fontId="9" fillId="6" borderId="0" xfId="0" applyFont="1" applyFill="1" applyAlignment="1" applyProtection="1">
      <alignment horizontal="center"/>
      <protection locked="0"/>
    </xf>
    <xf numFmtId="0" fontId="10" fillId="7" borderId="0" xfId="0" applyFont="1" applyFill="1" applyAlignment="1" applyProtection="1">
      <alignment horizontal="center"/>
      <protection locked="0"/>
    </xf>
    <xf numFmtId="0" fontId="11" fillId="8" borderId="0" xfId="0" applyFont="1" applyFill="1" applyAlignment="1" applyProtection="1">
      <alignment horizontal="center"/>
      <protection locked="0"/>
    </xf>
    <xf numFmtId="0" fontId="12" fillId="0" borderId="0" xfId="0" applyFont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4">
    <dxf>
      <font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3F3F46"/>
      </font>
      <fill>
        <patternFill patternType="solid">
          <bgColor rgb="FFE4E4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18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33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33" customHeight="1" spans="1:2" x14ac:dyDescent="0.25">
      <c r="A7" s="5" t="s">
        <v>8</v>
      </c>
      <c r="B7" s="6" t="s">
        <v>9</v>
      </c>
    </row>
    <row r="9" ht="19" customHeight="1" spans="1:2" x14ac:dyDescent="0.25">
      <c r="A9" s="5" t="s">
        <v>10</v>
      </c>
      <c r="B9" s="6" t="s">
        <v>11</v>
      </c>
    </row>
    <row r="10" ht="33" customHeight="1" spans="1:2" x14ac:dyDescent="0.25">
      <c r="A10" s="5" t="s">
        <v>10</v>
      </c>
      <c r="B10" s="6" t="s">
        <v>12</v>
      </c>
    </row>
    <row r="12" spans="2:2" x14ac:dyDescent="0.25">
      <c r="B12" s="7" t="s">
        <v>13</v>
      </c>
    </row>
    <row r="13" spans="2:2" x14ac:dyDescent="0.25">
      <c r="B13" s="8" t="s">
        <v>14</v>
      </c>
    </row>
    <row r="15" ht="18" customHeight="1" spans="1:2" x14ac:dyDescent="0.25">
      <c r="A15" s="3" t="s">
        <v>15</v>
      </c>
      <c r="B15" s="4"/>
    </row>
    <row r="16" ht="33" customHeight="1" spans="1:2" x14ac:dyDescent="0.25">
      <c r="A16" s="5" t="s">
        <v>10</v>
      </c>
      <c r="B16" s="6" t="s">
        <v>16</v>
      </c>
    </row>
    <row r="18" ht="19" customHeight="1" spans="1:2" x14ac:dyDescent="0.25">
      <c r="A18" s="9" t="s">
        <v>10</v>
      </c>
      <c r="B18" s="10" t="s">
        <v>17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&amp;L&amp;"-,Bold"Training matrix&amp;RInstructions</oddHeader>
    <oddFooter>&amp;Lcivilmanual.com&amp;RPage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T46"/>
  <sheetViews>
    <sheetView workbookViewId="0">
      <pane xSplit="2" ySplit="8" topLeftCell="C9" activePane="bottomRight" state="frozen"/>
      <selection pane="bottomRight" activeCell="C9" sqref="C9"/>
    </sheetView>
  </sheetViews>
  <sheetFormatPr defaultRowHeight="15" outlineLevelRow="0" outlineLevelCol="0" x14ac:dyDescent="55"/>
  <cols>
    <col min="1" max="1" width="24" style="1" customWidth="1"/>
    <col min="2" max="2" width="16" style="1" customWidth="1"/>
    <col min="3" max="14" width="11" style="1" customWidth="1"/>
    <col min="15" max="19" width="10" style="1" customWidth="1"/>
    <col min="20" max="20" width="11" style="1" customWidth="1"/>
    <col min="21" max="21" width="9" style="1" customWidth="1"/>
    <col min="22" max="22" width="9" style="1" customWidth="1"/>
    <col min="23" max="23" width="9" style="1" customWidth="1"/>
    <col min="24" max="24" width="9" style="1" customWidth="1"/>
    <col min="25" max="25" width="9" style="1" customWidth="1"/>
    <col min="26" max="26" width="9" style="1" customWidth="1"/>
  </cols>
  <sheetData>
    <row r="1" ht="24" customHeight="1" spans="1:20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3" spans="1:3" x14ac:dyDescent="0.25">
      <c r="A3" s="9" t="s">
        <v>18</v>
      </c>
      <c r="B3" s="9"/>
      <c r="C3" s="11"/>
    </row>
    <row r="4" spans="1:3" x14ac:dyDescent="0.25">
      <c r="A4" s="5" t="s">
        <v>19</v>
      </c>
      <c r="B4" s="5"/>
      <c r="C4" s="12">
        <f>IF(ISNUMBER(C3),C3,TODAY())</f>
      </c>
    </row>
    <row r="5" spans="1:3" x14ac:dyDescent="0.25">
      <c r="A5" s="5" t="s">
        <v>20</v>
      </c>
      <c r="B5" s="5"/>
      <c r="C5" s="13">
        <v>60</v>
      </c>
    </row>
    <row r="7" ht="44" customHeight="1" spans="1:20" x14ac:dyDescent="0.25">
      <c r="A7" s="14" t="s">
        <v>21</v>
      </c>
      <c r="B7" s="14" t="s">
        <v>22</v>
      </c>
      <c r="C7" s="15">
        <f>IF('Certificates'!B5="","",'Certificates'!B5)</f>
      </c>
      <c r="D7" s="15">
        <f>IF('Certificates'!B6="","",'Certificates'!B6)</f>
      </c>
      <c r="E7" s="15">
        <f>IF('Certificates'!B7="","",'Certificates'!B7)</f>
      </c>
      <c r="F7" s="15">
        <f>IF('Certificates'!B8="","",'Certificates'!B8)</f>
      </c>
      <c r="G7" s="15">
        <f>IF('Certificates'!B9="","",'Certificates'!B9)</f>
      </c>
      <c r="H7" s="15">
        <f>IF('Certificates'!B10="","",'Certificates'!B10)</f>
      </c>
      <c r="I7" s="15">
        <f>IF('Certificates'!B11="","",'Certificates'!B11)</f>
      </c>
      <c r="J7" s="15">
        <f>IF('Certificates'!B12="","",'Certificates'!B12)</f>
      </c>
      <c r="K7" s="15">
        <f>IF('Certificates'!B13="","",'Certificates'!B13)</f>
      </c>
      <c r="L7" s="15">
        <f>IF('Certificates'!B14="","",'Certificates'!B14)</f>
      </c>
      <c r="M7" s="15">
        <f>IF('Certificates'!B15="","",'Certificates'!B15)</f>
      </c>
      <c r="N7" s="15">
        <f>IF('Certificates'!B16="","",'Certificates'!B16)</f>
      </c>
      <c r="O7" s="14" t="s">
        <v>23</v>
      </c>
      <c r="P7" s="14" t="s">
        <v>24</v>
      </c>
      <c r="Q7" s="14" t="s">
        <v>25</v>
      </c>
      <c r="R7" s="14" t="s">
        <v>26</v>
      </c>
      <c r="S7" s="14" t="s">
        <v>27</v>
      </c>
      <c r="T7" s="14" t="s">
        <v>28</v>
      </c>
    </row>
    <row r="8" spans="1:14" x14ac:dyDescent="0.25">
      <c r="A8" s="16" t="s">
        <v>29</v>
      </c>
      <c r="B8" s="16"/>
      <c r="C8" s="17">
        <f>IF(AND('Certificates'!B5="",TRIM('Certificates'!C5)=""),"",IF(TRIM('Certificates'!C5)="","all",'Certificates'!C5))</f>
      </c>
      <c r="D8" s="17">
        <f>IF(AND('Certificates'!B6="",TRIM('Certificates'!C6)=""),"",IF(TRIM('Certificates'!C6)="","all",'Certificates'!C6))</f>
      </c>
      <c r="E8" s="17">
        <f>IF(AND('Certificates'!B7="",TRIM('Certificates'!C7)=""),"",IF(TRIM('Certificates'!C7)="","all",'Certificates'!C7))</f>
      </c>
      <c r="F8" s="17">
        <f>IF(AND('Certificates'!B8="",TRIM('Certificates'!C8)=""),"",IF(TRIM('Certificates'!C8)="","all",'Certificates'!C8))</f>
      </c>
      <c r="G8" s="17">
        <f>IF(AND('Certificates'!B9="",TRIM('Certificates'!C9)=""),"",IF(TRIM('Certificates'!C9)="","all",'Certificates'!C9))</f>
      </c>
      <c r="H8" s="17">
        <f>IF(AND('Certificates'!B10="",TRIM('Certificates'!C10)=""),"",IF(TRIM('Certificates'!C10)="","all",'Certificates'!C10))</f>
      </c>
      <c r="I8" s="17">
        <f>IF(AND('Certificates'!B11="",TRIM('Certificates'!C11)=""),"",IF(TRIM('Certificates'!C11)="","all",'Certificates'!C11))</f>
      </c>
      <c r="J8" s="17">
        <f>IF(AND('Certificates'!B12="",TRIM('Certificates'!C12)=""),"",IF(TRIM('Certificates'!C12)="","all",'Certificates'!C12))</f>
      </c>
      <c r="K8" s="17">
        <f>IF(AND('Certificates'!B13="",TRIM('Certificates'!C13)=""),"",IF(TRIM('Certificates'!C13)="","all",'Certificates'!C13))</f>
      </c>
      <c r="L8" s="17">
        <f>IF(AND('Certificates'!B14="",TRIM('Certificates'!C14)=""),"",IF(TRIM('Certificates'!C14)="","all",'Certificates'!C14))</f>
      </c>
      <c r="M8" s="17">
        <f>IF(AND('Certificates'!B15="",TRIM('Certificates'!C15)=""),"",IF(TRIM('Certificates'!C15)="","all",'Certificates'!C15))</f>
      </c>
      <c r="N8" s="17">
        <f>IF(AND('Certificates'!B16="",TRIM('Certificates'!C16)=""),"",IF(TRIM('Certificates'!C16)="","all",'Certificates'!C16))</f>
      </c>
    </row>
    <row r="9" spans="1:20" x14ac:dyDescent="0.25">
      <c r="A9" s="7"/>
      <c r="B9" s="7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8">
        <f>IF(COUNTA($A9:$B9)=0,"",SUMPRODUCT((((($C$8:$N$8="all")+ISNUMBER(FIND(UPPER(";"&amp;TRIM($B9)&amp;";"),UPPER(";"&amp;SUBSTITUTE(SUBSTITUTE(TRIM(SUBSTITUTE($C$8:$N$8,",",";")),"; ",";")," ;",";")&amp;";")))*(TRIM($B9)&lt;&gt;""))&gt;0)*(COUNTA($A9:$B9)&gt;0))))</f>
      </c>
      <c r="P9" s="18">
        <f>IF(O9="","",O9-S9-R9-Q9)</f>
      </c>
      <c r="Q9" s="18">
        <f>IF(COUNTA($A9:$B9)=0,"",SUMPRODUCT((((($C$8:$N$8="all")+ISNUMBER(FIND(UPPER(";"&amp;TRIM($B9)&amp;";"),UPPER(";"&amp;SUBSTITUTE(SUBSTITUTE(TRIM(SUBSTITUTE($C$8:$N$8,",",";")),"; ",";")," ;",";")&amp;";")))*(TRIM($B9)&lt;&gt;""))&gt;0)*(COUNTA($A9:$B9)&gt;0))*ISNUMBER(C9:N9)*(C9:N9&gt;=$C$4)*(C9:N9&lt;=$C$4+$C$5)))</f>
      </c>
      <c r="R9" s="18">
        <f>IF(COUNTA($A9:$B9)=0,"",SUMPRODUCT((((($C$8:$N$8="all")+ISNUMBER(FIND(UPPER(";"&amp;TRIM($B9)&amp;";"),UPPER(";"&amp;SUBSTITUTE(SUBSTITUTE(TRIM(SUBSTITUTE($C$8:$N$8,",",";")),"; ",";")," ;",";")&amp;";")))*(TRIM($B9)&lt;&gt;""))&gt;0)*(COUNTA($A9:$B9)&gt;0))*ISNUMBER(C9:N9)*(C9:N9&lt;$C$4)))</f>
      </c>
      <c r="S9" s="18">
        <f>IF(COUNTA($A9:$B9)=0,"",SUMPRODUCT((((($C$8:$N$8="all")+ISNUMBER(FIND(UPPER(";"&amp;TRIM($B9)&amp;";"),UPPER(";"&amp;SUBSTITUTE(SUBSTITUTE(TRIM(SUBSTITUTE($C$8:$N$8,",",";")),"; ",";")," ;",";")&amp;";")))*(TRIM($B9)&lt;&gt;""))&gt;0)*(COUNTA($A9:$B9)&gt;0))*(C9:N9="")))</f>
      </c>
      <c r="T9" s="19">
        <f>IF(N(O9)=0,"",(P9+Q9)/O9)</f>
      </c>
    </row>
    <row r="10" spans="1:20" x14ac:dyDescent="0.25">
      <c r="A10" s="7"/>
      <c r="B10" s="7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8">
        <f>IF(COUNTA($A10:$B10)=0,"",SUMPRODUCT((((($C$8:$N$8="all")+ISNUMBER(FIND(UPPER(";"&amp;TRIM($B10)&amp;";"),UPPER(";"&amp;SUBSTITUTE(SUBSTITUTE(TRIM(SUBSTITUTE($C$8:$N$8,",",";")),"; ",";")," ;",";")&amp;";")))*(TRIM($B10)&lt;&gt;""))&gt;0)*(COUNTA($A10:$B10)&gt;0))))</f>
      </c>
      <c r="P10" s="18">
        <f>IF(O10="","",O10-S10-R10-Q10)</f>
      </c>
      <c r="Q10" s="18">
        <f>IF(COUNTA($A10:$B10)=0,"",SUMPRODUCT((((($C$8:$N$8="all")+ISNUMBER(FIND(UPPER(";"&amp;TRIM($B10)&amp;";"),UPPER(";"&amp;SUBSTITUTE(SUBSTITUTE(TRIM(SUBSTITUTE($C$8:$N$8,",",";")),"; ",";")," ;",";")&amp;";")))*(TRIM($B10)&lt;&gt;""))&gt;0)*(COUNTA($A10:$B10)&gt;0))*ISNUMBER(C10:N10)*(C10:N10&gt;=$C$4)*(C10:N10&lt;=$C$4+$C$5)))</f>
      </c>
      <c r="R10" s="18">
        <f>IF(COUNTA($A10:$B10)=0,"",SUMPRODUCT((((($C$8:$N$8="all")+ISNUMBER(FIND(UPPER(";"&amp;TRIM($B10)&amp;";"),UPPER(";"&amp;SUBSTITUTE(SUBSTITUTE(TRIM(SUBSTITUTE($C$8:$N$8,",",";")),"; ",";")," ;",";")&amp;";")))*(TRIM($B10)&lt;&gt;""))&gt;0)*(COUNTA($A10:$B10)&gt;0))*ISNUMBER(C10:N10)*(C10:N10&lt;$C$4)))</f>
      </c>
      <c r="S10" s="18">
        <f>IF(COUNTA($A10:$B10)=0,"",SUMPRODUCT((((($C$8:$N$8="all")+ISNUMBER(FIND(UPPER(";"&amp;TRIM($B10)&amp;";"),UPPER(";"&amp;SUBSTITUTE(SUBSTITUTE(TRIM(SUBSTITUTE($C$8:$N$8,",",";")),"; ",";")," ;",";")&amp;";")))*(TRIM($B10)&lt;&gt;""))&gt;0)*(COUNTA($A10:$B10)&gt;0))*(C10:N10="")))</f>
      </c>
      <c r="T10" s="19">
        <f>IF(N(O10)=0,"",(P10+Q10)/O10)</f>
      </c>
    </row>
    <row r="11" spans="1:20" x14ac:dyDescent="0.25">
      <c r="A11" s="7"/>
      <c r="B11" s="7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8">
        <f>IF(COUNTA($A11:$B11)=0,"",SUMPRODUCT((((($C$8:$N$8="all")+ISNUMBER(FIND(UPPER(";"&amp;TRIM($B11)&amp;";"),UPPER(";"&amp;SUBSTITUTE(SUBSTITUTE(TRIM(SUBSTITUTE($C$8:$N$8,",",";")),"; ",";")," ;",";")&amp;";")))*(TRIM($B11)&lt;&gt;""))&gt;0)*(COUNTA($A11:$B11)&gt;0))))</f>
      </c>
      <c r="P11" s="18">
        <f>IF(O11="","",O11-S11-R11-Q11)</f>
      </c>
      <c r="Q11" s="18">
        <f>IF(COUNTA($A11:$B11)=0,"",SUMPRODUCT((((($C$8:$N$8="all")+ISNUMBER(FIND(UPPER(";"&amp;TRIM($B11)&amp;";"),UPPER(";"&amp;SUBSTITUTE(SUBSTITUTE(TRIM(SUBSTITUTE($C$8:$N$8,",",";")),"; ",";")," ;",";")&amp;";")))*(TRIM($B11)&lt;&gt;""))&gt;0)*(COUNTA($A11:$B11)&gt;0))*ISNUMBER(C11:N11)*(C11:N11&gt;=$C$4)*(C11:N11&lt;=$C$4+$C$5)))</f>
      </c>
      <c r="R11" s="18">
        <f>IF(COUNTA($A11:$B11)=0,"",SUMPRODUCT((((($C$8:$N$8="all")+ISNUMBER(FIND(UPPER(";"&amp;TRIM($B11)&amp;";"),UPPER(";"&amp;SUBSTITUTE(SUBSTITUTE(TRIM(SUBSTITUTE($C$8:$N$8,",",";")),"; ",";")," ;",";")&amp;";")))*(TRIM($B11)&lt;&gt;""))&gt;0)*(COUNTA($A11:$B11)&gt;0))*ISNUMBER(C11:N11)*(C11:N11&lt;$C$4)))</f>
      </c>
      <c r="S11" s="18">
        <f>IF(COUNTA($A11:$B11)=0,"",SUMPRODUCT((((($C$8:$N$8="all")+ISNUMBER(FIND(UPPER(";"&amp;TRIM($B11)&amp;";"),UPPER(";"&amp;SUBSTITUTE(SUBSTITUTE(TRIM(SUBSTITUTE($C$8:$N$8,",",";")),"; ",";")," ;",";")&amp;";")))*(TRIM($B11)&lt;&gt;""))&gt;0)*(COUNTA($A11:$B11)&gt;0))*(C11:N11="")))</f>
      </c>
      <c r="T11" s="19">
        <f>IF(N(O11)=0,"",(P11+Q11)/O11)</f>
      </c>
    </row>
    <row r="12" spans="1:20" x14ac:dyDescent="0.25">
      <c r="A12" s="7"/>
      <c r="B12" s="7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8">
        <f>IF(COUNTA($A12:$B12)=0,"",SUMPRODUCT((((($C$8:$N$8="all")+ISNUMBER(FIND(UPPER(";"&amp;TRIM($B12)&amp;";"),UPPER(";"&amp;SUBSTITUTE(SUBSTITUTE(TRIM(SUBSTITUTE($C$8:$N$8,",",";")),"; ",";")," ;",";")&amp;";")))*(TRIM($B12)&lt;&gt;""))&gt;0)*(COUNTA($A12:$B12)&gt;0))))</f>
      </c>
      <c r="P12" s="18">
        <f>IF(O12="","",O12-S12-R12-Q12)</f>
      </c>
      <c r="Q12" s="18">
        <f>IF(COUNTA($A12:$B12)=0,"",SUMPRODUCT((((($C$8:$N$8="all")+ISNUMBER(FIND(UPPER(";"&amp;TRIM($B12)&amp;";"),UPPER(";"&amp;SUBSTITUTE(SUBSTITUTE(TRIM(SUBSTITUTE($C$8:$N$8,",",";")),"; ",";")," ;",";")&amp;";")))*(TRIM($B12)&lt;&gt;""))&gt;0)*(COUNTA($A12:$B12)&gt;0))*ISNUMBER(C12:N12)*(C12:N12&gt;=$C$4)*(C12:N12&lt;=$C$4+$C$5)))</f>
      </c>
      <c r="R12" s="18">
        <f>IF(COUNTA($A12:$B12)=0,"",SUMPRODUCT((((($C$8:$N$8="all")+ISNUMBER(FIND(UPPER(";"&amp;TRIM($B12)&amp;";"),UPPER(";"&amp;SUBSTITUTE(SUBSTITUTE(TRIM(SUBSTITUTE($C$8:$N$8,",",";")),"; ",";")," ;",";")&amp;";")))*(TRIM($B12)&lt;&gt;""))&gt;0)*(COUNTA($A12:$B12)&gt;0))*ISNUMBER(C12:N12)*(C12:N12&lt;$C$4)))</f>
      </c>
      <c r="S12" s="18">
        <f>IF(COUNTA($A12:$B12)=0,"",SUMPRODUCT((((($C$8:$N$8="all")+ISNUMBER(FIND(UPPER(";"&amp;TRIM($B12)&amp;";"),UPPER(";"&amp;SUBSTITUTE(SUBSTITUTE(TRIM(SUBSTITUTE($C$8:$N$8,",",";")),"; ",";")," ;",";")&amp;";")))*(TRIM($B12)&lt;&gt;""))&gt;0)*(COUNTA($A12:$B12)&gt;0))*(C12:N12="")))</f>
      </c>
      <c r="T12" s="19">
        <f>IF(N(O12)=0,"",(P12+Q12)/O12)</f>
      </c>
    </row>
    <row r="13" spans="1:20" x14ac:dyDescent="0.25">
      <c r="A13" s="7"/>
      <c r="B13" s="7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8">
        <f>IF(COUNTA($A13:$B13)=0,"",SUMPRODUCT((((($C$8:$N$8="all")+ISNUMBER(FIND(UPPER(";"&amp;TRIM($B13)&amp;";"),UPPER(";"&amp;SUBSTITUTE(SUBSTITUTE(TRIM(SUBSTITUTE($C$8:$N$8,",",";")),"; ",";")," ;",";")&amp;";")))*(TRIM($B13)&lt;&gt;""))&gt;0)*(COUNTA($A13:$B13)&gt;0))))</f>
      </c>
      <c r="P13" s="18">
        <f>IF(O13="","",O13-S13-R13-Q13)</f>
      </c>
      <c r="Q13" s="18">
        <f>IF(COUNTA($A13:$B13)=0,"",SUMPRODUCT((((($C$8:$N$8="all")+ISNUMBER(FIND(UPPER(";"&amp;TRIM($B13)&amp;";"),UPPER(";"&amp;SUBSTITUTE(SUBSTITUTE(TRIM(SUBSTITUTE($C$8:$N$8,",",";")),"; ",";")," ;",";")&amp;";")))*(TRIM($B13)&lt;&gt;""))&gt;0)*(COUNTA($A13:$B13)&gt;0))*ISNUMBER(C13:N13)*(C13:N13&gt;=$C$4)*(C13:N13&lt;=$C$4+$C$5)))</f>
      </c>
      <c r="R13" s="18">
        <f>IF(COUNTA($A13:$B13)=0,"",SUMPRODUCT((((($C$8:$N$8="all")+ISNUMBER(FIND(UPPER(";"&amp;TRIM($B13)&amp;";"),UPPER(";"&amp;SUBSTITUTE(SUBSTITUTE(TRIM(SUBSTITUTE($C$8:$N$8,",",";")),"; ",";")," ;",";")&amp;";")))*(TRIM($B13)&lt;&gt;""))&gt;0)*(COUNTA($A13:$B13)&gt;0))*ISNUMBER(C13:N13)*(C13:N13&lt;$C$4)))</f>
      </c>
      <c r="S13" s="18">
        <f>IF(COUNTA($A13:$B13)=0,"",SUMPRODUCT((((($C$8:$N$8="all")+ISNUMBER(FIND(UPPER(";"&amp;TRIM($B13)&amp;";"),UPPER(";"&amp;SUBSTITUTE(SUBSTITUTE(TRIM(SUBSTITUTE($C$8:$N$8,",",";")),"; ",";")," ;",";")&amp;";")))*(TRIM($B13)&lt;&gt;""))&gt;0)*(COUNTA($A13:$B13)&gt;0))*(C13:N13="")))</f>
      </c>
      <c r="T13" s="19">
        <f>IF(N(O13)=0,"",(P13+Q13)/O13)</f>
      </c>
    </row>
    <row r="14" spans="1:20" x14ac:dyDescent="0.25">
      <c r="A14" s="7"/>
      <c r="B14" s="7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8">
        <f>IF(COUNTA($A14:$B14)=0,"",SUMPRODUCT((((($C$8:$N$8="all")+ISNUMBER(FIND(UPPER(";"&amp;TRIM($B14)&amp;";"),UPPER(";"&amp;SUBSTITUTE(SUBSTITUTE(TRIM(SUBSTITUTE($C$8:$N$8,",",";")),"; ",";")," ;",";")&amp;";")))*(TRIM($B14)&lt;&gt;""))&gt;0)*(COUNTA($A14:$B14)&gt;0))))</f>
      </c>
      <c r="P14" s="18">
        <f>IF(O14="","",O14-S14-R14-Q14)</f>
      </c>
      <c r="Q14" s="18">
        <f>IF(COUNTA($A14:$B14)=0,"",SUMPRODUCT((((($C$8:$N$8="all")+ISNUMBER(FIND(UPPER(";"&amp;TRIM($B14)&amp;";"),UPPER(";"&amp;SUBSTITUTE(SUBSTITUTE(TRIM(SUBSTITUTE($C$8:$N$8,",",";")),"; ",";")," ;",";")&amp;";")))*(TRIM($B14)&lt;&gt;""))&gt;0)*(COUNTA($A14:$B14)&gt;0))*ISNUMBER(C14:N14)*(C14:N14&gt;=$C$4)*(C14:N14&lt;=$C$4+$C$5)))</f>
      </c>
      <c r="R14" s="18">
        <f>IF(COUNTA($A14:$B14)=0,"",SUMPRODUCT((((($C$8:$N$8="all")+ISNUMBER(FIND(UPPER(";"&amp;TRIM($B14)&amp;";"),UPPER(";"&amp;SUBSTITUTE(SUBSTITUTE(TRIM(SUBSTITUTE($C$8:$N$8,",",";")),"; ",";")," ;",";")&amp;";")))*(TRIM($B14)&lt;&gt;""))&gt;0)*(COUNTA($A14:$B14)&gt;0))*ISNUMBER(C14:N14)*(C14:N14&lt;$C$4)))</f>
      </c>
      <c r="S14" s="18">
        <f>IF(COUNTA($A14:$B14)=0,"",SUMPRODUCT((((($C$8:$N$8="all")+ISNUMBER(FIND(UPPER(";"&amp;TRIM($B14)&amp;";"),UPPER(";"&amp;SUBSTITUTE(SUBSTITUTE(TRIM(SUBSTITUTE($C$8:$N$8,",",";")),"; ",";")," ;",";")&amp;";")))*(TRIM($B14)&lt;&gt;""))&gt;0)*(COUNTA($A14:$B14)&gt;0))*(C14:N14="")))</f>
      </c>
      <c r="T14" s="19">
        <f>IF(N(O14)=0,"",(P14+Q14)/O14)</f>
      </c>
    </row>
    <row r="15" spans="1:20" x14ac:dyDescent="0.25">
      <c r="A15" s="7"/>
      <c r="B15" s="7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8">
        <f>IF(COUNTA($A15:$B15)=0,"",SUMPRODUCT((((($C$8:$N$8="all")+ISNUMBER(FIND(UPPER(";"&amp;TRIM($B15)&amp;";"),UPPER(";"&amp;SUBSTITUTE(SUBSTITUTE(TRIM(SUBSTITUTE($C$8:$N$8,",",";")),"; ",";")," ;",";")&amp;";")))*(TRIM($B15)&lt;&gt;""))&gt;0)*(COUNTA($A15:$B15)&gt;0))))</f>
      </c>
      <c r="P15" s="18">
        <f>IF(O15="","",O15-S15-R15-Q15)</f>
      </c>
      <c r="Q15" s="18">
        <f>IF(COUNTA($A15:$B15)=0,"",SUMPRODUCT((((($C$8:$N$8="all")+ISNUMBER(FIND(UPPER(";"&amp;TRIM($B15)&amp;";"),UPPER(";"&amp;SUBSTITUTE(SUBSTITUTE(TRIM(SUBSTITUTE($C$8:$N$8,",",";")),"; ",";")," ;",";")&amp;";")))*(TRIM($B15)&lt;&gt;""))&gt;0)*(COUNTA($A15:$B15)&gt;0))*ISNUMBER(C15:N15)*(C15:N15&gt;=$C$4)*(C15:N15&lt;=$C$4+$C$5)))</f>
      </c>
      <c r="R15" s="18">
        <f>IF(COUNTA($A15:$B15)=0,"",SUMPRODUCT((((($C$8:$N$8="all")+ISNUMBER(FIND(UPPER(";"&amp;TRIM($B15)&amp;";"),UPPER(";"&amp;SUBSTITUTE(SUBSTITUTE(TRIM(SUBSTITUTE($C$8:$N$8,",",";")),"; ",";")," ;",";")&amp;";")))*(TRIM($B15)&lt;&gt;""))&gt;0)*(COUNTA($A15:$B15)&gt;0))*ISNUMBER(C15:N15)*(C15:N15&lt;$C$4)))</f>
      </c>
      <c r="S15" s="18">
        <f>IF(COUNTA($A15:$B15)=0,"",SUMPRODUCT((((($C$8:$N$8="all")+ISNUMBER(FIND(UPPER(";"&amp;TRIM($B15)&amp;";"),UPPER(";"&amp;SUBSTITUTE(SUBSTITUTE(TRIM(SUBSTITUTE($C$8:$N$8,",",";")),"; ",";")," ;",";")&amp;";")))*(TRIM($B15)&lt;&gt;""))&gt;0)*(COUNTA($A15:$B15)&gt;0))*(C15:N15="")))</f>
      </c>
      <c r="T15" s="19">
        <f>IF(N(O15)=0,"",(P15+Q15)/O15)</f>
      </c>
    </row>
    <row r="16" spans="1:20" x14ac:dyDescent="0.25">
      <c r="A16" s="7"/>
      <c r="B16" s="7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8">
        <f>IF(COUNTA($A16:$B16)=0,"",SUMPRODUCT((((($C$8:$N$8="all")+ISNUMBER(FIND(UPPER(";"&amp;TRIM($B16)&amp;";"),UPPER(";"&amp;SUBSTITUTE(SUBSTITUTE(TRIM(SUBSTITUTE($C$8:$N$8,",",";")),"; ",";")," ;",";")&amp;";")))*(TRIM($B16)&lt;&gt;""))&gt;0)*(COUNTA($A16:$B16)&gt;0))))</f>
      </c>
      <c r="P16" s="18">
        <f>IF(O16="","",O16-S16-R16-Q16)</f>
      </c>
      <c r="Q16" s="18">
        <f>IF(COUNTA($A16:$B16)=0,"",SUMPRODUCT((((($C$8:$N$8="all")+ISNUMBER(FIND(UPPER(";"&amp;TRIM($B16)&amp;";"),UPPER(";"&amp;SUBSTITUTE(SUBSTITUTE(TRIM(SUBSTITUTE($C$8:$N$8,",",";")),"; ",";")," ;",";")&amp;";")))*(TRIM($B16)&lt;&gt;""))&gt;0)*(COUNTA($A16:$B16)&gt;0))*ISNUMBER(C16:N16)*(C16:N16&gt;=$C$4)*(C16:N16&lt;=$C$4+$C$5)))</f>
      </c>
      <c r="R16" s="18">
        <f>IF(COUNTA($A16:$B16)=0,"",SUMPRODUCT((((($C$8:$N$8="all")+ISNUMBER(FIND(UPPER(";"&amp;TRIM($B16)&amp;";"),UPPER(";"&amp;SUBSTITUTE(SUBSTITUTE(TRIM(SUBSTITUTE($C$8:$N$8,",",";")),"; ",";")," ;",";")&amp;";")))*(TRIM($B16)&lt;&gt;""))&gt;0)*(COUNTA($A16:$B16)&gt;0))*ISNUMBER(C16:N16)*(C16:N16&lt;$C$4)))</f>
      </c>
      <c r="S16" s="18">
        <f>IF(COUNTA($A16:$B16)=0,"",SUMPRODUCT((((($C$8:$N$8="all")+ISNUMBER(FIND(UPPER(";"&amp;TRIM($B16)&amp;";"),UPPER(";"&amp;SUBSTITUTE(SUBSTITUTE(TRIM(SUBSTITUTE($C$8:$N$8,",",";")),"; ",";")," ;",";")&amp;";")))*(TRIM($B16)&lt;&gt;""))&gt;0)*(COUNTA($A16:$B16)&gt;0))*(C16:N16="")))</f>
      </c>
      <c r="T16" s="19">
        <f>IF(N(O16)=0,"",(P16+Q16)/O16)</f>
      </c>
    </row>
    <row r="17" spans="1:20" x14ac:dyDescent="0.25">
      <c r="A17" s="7"/>
      <c r="B17" s="7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8">
        <f>IF(COUNTA($A17:$B17)=0,"",SUMPRODUCT((((($C$8:$N$8="all")+ISNUMBER(FIND(UPPER(";"&amp;TRIM($B17)&amp;";"),UPPER(";"&amp;SUBSTITUTE(SUBSTITUTE(TRIM(SUBSTITUTE($C$8:$N$8,",",";")),"; ",";")," ;",";")&amp;";")))*(TRIM($B17)&lt;&gt;""))&gt;0)*(COUNTA($A17:$B17)&gt;0))))</f>
      </c>
      <c r="P17" s="18">
        <f>IF(O17="","",O17-S17-R17-Q17)</f>
      </c>
      <c r="Q17" s="18">
        <f>IF(COUNTA($A17:$B17)=0,"",SUMPRODUCT((((($C$8:$N$8="all")+ISNUMBER(FIND(UPPER(";"&amp;TRIM($B17)&amp;";"),UPPER(";"&amp;SUBSTITUTE(SUBSTITUTE(TRIM(SUBSTITUTE($C$8:$N$8,",",";")),"; ",";")," ;",";")&amp;";")))*(TRIM($B17)&lt;&gt;""))&gt;0)*(COUNTA($A17:$B17)&gt;0))*ISNUMBER(C17:N17)*(C17:N17&gt;=$C$4)*(C17:N17&lt;=$C$4+$C$5)))</f>
      </c>
      <c r="R17" s="18">
        <f>IF(COUNTA($A17:$B17)=0,"",SUMPRODUCT((((($C$8:$N$8="all")+ISNUMBER(FIND(UPPER(";"&amp;TRIM($B17)&amp;";"),UPPER(";"&amp;SUBSTITUTE(SUBSTITUTE(TRIM(SUBSTITUTE($C$8:$N$8,",",";")),"; ",";")," ;",";")&amp;";")))*(TRIM($B17)&lt;&gt;""))&gt;0)*(COUNTA($A17:$B17)&gt;0))*ISNUMBER(C17:N17)*(C17:N17&lt;$C$4)))</f>
      </c>
      <c r="S17" s="18">
        <f>IF(COUNTA($A17:$B17)=0,"",SUMPRODUCT((((($C$8:$N$8="all")+ISNUMBER(FIND(UPPER(";"&amp;TRIM($B17)&amp;";"),UPPER(";"&amp;SUBSTITUTE(SUBSTITUTE(TRIM(SUBSTITUTE($C$8:$N$8,",",";")),"; ",";")," ;",";")&amp;";")))*(TRIM($B17)&lt;&gt;""))&gt;0)*(COUNTA($A17:$B17)&gt;0))*(C17:N17="")))</f>
      </c>
      <c r="T17" s="19">
        <f>IF(N(O17)=0,"",(P17+Q17)/O17)</f>
      </c>
    </row>
    <row r="18" spans="1:20" x14ac:dyDescent="0.25">
      <c r="A18" s="7"/>
      <c r="B18" s="7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8">
        <f>IF(COUNTA($A18:$B18)=0,"",SUMPRODUCT((((($C$8:$N$8="all")+ISNUMBER(FIND(UPPER(";"&amp;TRIM($B18)&amp;";"),UPPER(";"&amp;SUBSTITUTE(SUBSTITUTE(TRIM(SUBSTITUTE($C$8:$N$8,",",";")),"; ",";")," ;",";")&amp;";")))*(TRIM($B18)&lt;&gt;""))&gt;0)*(COUNTA($A18:$B18)&gt;0))))</f>
      </c>
      <c r="P18" s="18">
        <f>IF(O18="","",O18-S18-R18-Q18)</f>
      </c>
      <c r="Q18" s="18">
        <f>IF(COUNTA($A18:$B18)=0,"",SUMPRODUCT((((($C$8:$N$8="all")+ISNUMBER(FIND(UPPER(";"&amp;TRIM($B18)&amp;";"),UPPER(";"&amp;SUBSTITUTE(SUBSTITUTE(TRIM(SUBSTITUTE($C$8:$N$8,",",";")),"; ",";")," ;",";")&amp;";")))*(TRIM($B18)&lt;&gt;""))&gt;0)*(COUNTA($A18:$B18)&gt;0))*ISNUMBER(C18:N18)*(C18:N18&gt;=$C$4)*(C18:N18&lt;=$C$4+$C$5)))</f>
      </c>
      <c r="R18" s="18">
        <f>IF(COUNTA($A18:$B18)=0,"",SUMPRODUCT((((($C$8:$N$8="all")+ISNUMBER(FIND(UPPER(";"&amp;TRIM($B18)&amp;";"),UPPER(";"&amp;SUBSTITUTE(SUBSTITUTE(TRIM(SUBSTITUTE($C$8:$N$8,",",";")),"; ",";")," ;",";")&amp;";")))*(TRIM($B18)&lt;&gt;""))&gt;0)*(COUNTA($A18:$B18)&gt;0))*ISNUMBER(C18:N18)*(C18:N18&lt;$C$4)))</f>
      </c>
      <c r="S18" s="18">
        <f>IF(COUNTA($A18:$B18)=0,"",SUMPRODUCT((((($C$8:$N$8="all")+ISNUMBER(FIND(UPPER(";"&amp;TRIM($B18)&amp;";"),UPPER(";"&amp;SUBSTITUTE(SUBSTITUTE(TRIM(SUBSTITUTE($C$8:$N$8,",",";")),"; ",";")," ;",";")&amp;";")))*(TRIM($B18)&lt;&gt;""))&gt;0)*(COUNTA($A18:$B18)&gt;0))*(C18:N18="")))</f>
      </c>
      <c r="T18" s="19">
        <f>IF(N(O18)=0,"",(P18+Q18)/O18)</f>
      </c>
    </row>
    <row r="19" spans="1:20" x14ac:dyDescent="0.25">
      <c r="A19" s="7"/>
      <c r="B19" s="7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8">
        <f>IF(COUNTA($A19:$B19)=0,"",SUMPRODUCT((((($C$8:$N$8="all")+ISNUMBER(FIND(UPPER(";"&amp;TRIM($B19)&amp;";"),UPPER(";"&amp;SUBSTITUTE(SUBSTITUTE(TRIM(SUBSTITUTE($C$8:$N$8,",",";")),"; ",";")," ;",";")&amp;";")))*(TRIM($B19)&lt;&gt;""))&gt;0)*(COUNTA($A19:$B19)&gt;0))))</f>
      </c>
      <c r="P19" s="18">
        <f>IF(O19="","",O19-S19-R19-Q19)</f>
      </c>
      <c r="Q19" s="18">
        <f>IF(COUNTA($A19:$B19)=0,"",SUMPRODUCT((((($C$8:$N$8="all")+ISNUMBER(FIND(UPPER(";"&amp;TRIM($B19)&amp;";"),UPPER(";"&amp;SUBSTITUTE(SUBSTITUTE(TRIM(SUBSTITUTE($C$8:$N$8,",",";")),"; ",";")," ;",";")&amp;";")))*(TRIM($B19)&lt;&gt;""))&gt;0)*(COUNTA($A19:$B19)&gt;0))*ISNUMBER(C19:N19)*(C19:N19&gt;=$C$4)*(C19:N19&lt;=$C$4+$C$5)))</f>
      </c>
      <c r="R19" s="18">
        <f>IF(COUNTA($A19:$B19)=0,"",SUMPRODUCT((((($C$8:$N$8="all")+ISNUMBER(FIND(UPPER(";"&amp;TRIM($B19)&amp;";"),UPPER(";"&amp;SUBSTITUTE(SUBSTITUTE(TRIM(SUBSTITUTE($C$8:$N$8,",",";")),"; ",";")," ;",";")&amp;";")))*(TRIM($B19)&lt;&gt;""))&gt;0)*(COUNTA($A19:$B19)&gt;0))*ISNUMBER(C19:N19)*(C19:N19&lt;$C$4)))</f>
      </c>
      <c r="S19" s="18">
        <f>IF(COUNTA($A19:$B19)=0,"",SUMPRODUCT((((($C$8:$N$8="all")+ISNUMBER(FIND(UPPER(";"&amp;TRIM($B19)&amp;";"),UPPER(";"&amp;SUBSTITUTE(SUBSTITUTE(TRIM(SUBSTITUTE($C$8:$N$8,",",";")),"; ",";")," ;",";")&amp;";")))*(TRIM($B19)&lt;&gt;""))&gt;0)*(COUNTA($A19:$B19)&gt;0))*(C19:N19="")))</f>
      </c>
      <c r="T19" s="19">
        <f>IF(N(O19)=0,"",(P19+Q19)/O19)</f>
      </c>
    </row>
    <row r="20" spans="1:20" x14ac:dyDescent="0.25">
      <c r="A20" s="7"/>
      <c r="B20" s="7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8">
        <f>IF(COUNTA($A20:$B20)=0,"",SUMPRODUCT((((($C$8:$N$8="all")+ISNUMBER(FIND(UPPER(";"&amp;TRIM($B20)&amp;";"),UPPER(";"&amp;SUBSTITUTE(SUBSTITUTE(TRIM(SUBSTITUTE($C$8:$N$8,",",";")),"; ",";")," ;",";")&amp;";")))*(TRIM($B20)&lt;&gt;""))&gt;0)*(COUNTA($A20:$B20)&gt;0))))</f>
      </c>
      <c r="P20" s="18">
        <f>IF(O20="","",O20-S20-R20-Q20)</f>
      </c>
      <c r="Q20" s="18">
        <f>IF(COUNTA($A20:$B20)=0,"",SUMPRODUCT((((($C$8:$N$8="all")+ISNUMBER(FIND(UPPER(";"&amp;TRIM($B20)&amp;";"),UPPER(";"&amp;SUBSTITUTE(SUBSTITUTE(TRIM(SUBSTITUTE($C$8:$N$8,",",";")),"; ",";")," ;",";")&amp;";")))*(TRIM($B20)&lt;&gt;""))&gt;0)*(COUNTA($A20:$B20)&gt;0))*ISNUMBER(C20:N20)*(C20:N20&gt;=$C$4)*(C20:N20&lt;=$C$4+$C$5)))</f>
      </c>
      <c r="R20" s="18">
        <f>IF(COUNTA($A20:$B20)=0,"",SUMPRODUCT((((($C$8:$N$8="all")+ISNUMBER(FIND(UPPER(";"&amp;TRIM($B20)&amp;";"),UPPER(";"&amp;SUBSTITUTE(SUBSTITUTE(TRIM(SUBSTITUTE($C$8:$N$8,",",";")),"; ",";")," ;",";")&amp;";")))*(TRIM($B20)&lt;&gt;""))&gt;0)*(COUNTA($A20:$B20)&gt;0))*ISNUMBER(C20:N20)*(C20:N20&lt;$C$4)))</f>
      </c>
      <c r="S20" s="18">
        <f>IF(COUNTA($A20:$B20)=0,"",SUMPRODUCT((((($C$8:$N$8="all")+ISNUMBER(FIND(UPPER(";"&amp;TRIM($B20)&amp;";"),UPPER(";"&amp;SUBSTITUTE(SUBSTITUTE(TRIM(SUBSTITUTE($C$8:$N$8,",",";")),"; ",";")," ;",";")&amp;";")))*(TRIM($B20)&lt;&gt;""))&gt;0)*(COUNTA($A20:$B20)&gt;0))*(C20:N20="")))</f>
      </c>
      <c r="T20" s="19">
        <f>IF(N(O20)=0,"",(P20+Q20)/O20)</f>
      </c>
    </row>
    <row r="21" spans="1:20" x14ac:dyDescent="0.25">
      <c r="A21" s="7"/>
      <c r="B21" s="7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8">
        <f>IF(COUNTA($A21:$B21)=0,"",SUMPRODUCT((((($C$8:$N$8="all")+ISNUMBER(FIND(UPPER(";"&amp;TRIM($B21)&amp;";"),UPPER(";"&amp;SUBSTITUTE(SUBSTITUTE(TRIM(SUBSTITUTE($C$8:$N$8,",",";")),"; ",";")," ;",";")&amp;";")))*(TRIM($B21)&lt;&gt;""))&gt;0)*(COUNTA($A21:$B21)&gt;0))))</f>
      </c>
      <c r="P21" s="18">
        <f>IF(O21="","",O21-S21-R21-Q21)</f>
      </c>
      <c r="Q21" s="18">
        <f>IF(COUNTA($A21:$B21)=0,"",SUMPRODUCT((((($C$8:$N$8="all")+ISNUMBER(FIND(UPPER(";"&amp;TRIM($B21)&amp;";"),UPPER(";"&amp;SUBSTITUTE(SUBSTITUTE(TRIM(SUBSTITUTE($C$8:$N$8,",",";")),"; ",";")," ;",";")&amp;";")))*(TRIM($B21)&lt;&gt;""))&gt;0)*(COUNTA($A21:$B21)&gt;0))*ISNUMBER(C21:N21)*(C21:N21&gt;=$C$4)*(C21:N21&lt;=$C$4+$C$5)))</f>
      </c>
      <c r="R21" s="18">
        <f>IF(COUNTA($A21:$B21)=0,"",SUMPRODUCT((((($C$8:$N$8="all")+ISNUMBER(FIND(UPPER(";"&amp;TRIM($B21)&amp;";"),UPPER(";"&amp;SUBSTITUTE(SUBSTITUTE(TRIM(SUBSTITUTE($C$8:$N$8,",",";")),"; ",";")," ;",";")&amp;";")))*(TRIM($B21)&lt;&gt;""))&gt;0)*(COUNTA($A21:$B21)&gt;0))*ISNUMBER(C21:N21)*(C21:N21&lt;$C$4)))</f>
      </c>
      <c r="S21" s="18">
        <f>IF(COUNTA($A21:$B21)=0,"",SUMPRODUCT((((($C$8:$N$8="all")+ISNUMBER(FIND(UPPER(";"&amp;TRIM($B21)&amp;";"),UPPER(";"&amp;SUBSTITUTE(SUBSTITUTE(TRIM(SUBSTITUTE($C$8:$N$8,",",";")),"; ",";")," ;",";")&amp;";")))*(TRIM($B21)&lt;&gt;""))&gt;0)*(COUNTA($A21:$B21)&gt;0))*(C21:N21="")))</f>
      </c>
      <c r="T21" s="19">
        <f>IF(N(O21)=0,"",(P21+Q21)/O21)</f>
      </c>
    </row>
    <row r="22" spans="1:20" x14ac:dyDescent="0.25">
      <c r="A22" s="7"/>
      <c r="B22" s="7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8">
        <f>IF(COUNTA($A22:$B22)=0,"",SUMPRODUCT((((($C$8:$N$8="all")+ISNUMBER(FIND(UPPER(";"&amp;TRIM($B22)&amp;";"),UPPER(";"&amp;SUBSTITUTE(SUBSTITUTE(TRIM(SUBSTITUTE($C$8:$N$8,",",";")),"; ",";")," ;",";")&amp;";")))*(TRIM($B22)&lt;&gt;""))&gt;0)*(COUNTA($A22:$B22)&gt;0))))</f>
      </c>
      <c r="P22" s="18">
        <f>IF(O22="","",O22-S22-R22-Q22)</f>
      </c>
      <c r="Q22" s="18">
        <f>IF(COUNTA($A22:$B22)=0,"",SUMPRODUCT((((($C$8:$N$8="all")+ISNUMBER(FIND(UPPER(";"&amp;TRIM($B22)&amp;";"),UPPER(";"&amp;SUBSTITUTE(SUBSTITUTE(TRIM(SUBSTITUTE($C$8:$N$8,",",";")),"; ",";")," ;",";")&amp;";")))*(TRIM($B22)&lt;&gt;""))&gt;0)*(COUNTA($A22:$B22)&gt;0))*ISNUMBER(C22:N22)*(C22:N22&gt;=$C$4)*(C22:N22&lt;=$C$4+$C$5)))</f>
      </c>
      <c r="R22" s="18">
        <f>IF(COUNTA($A22:$B22)=0,"",SUMPRODUCT((((($C$8:$N$8="all")+ISNUMBER(FIND(UPPER(";"&amp;TRIM($B22)&amp;";"),UPPER(";"&amp;SUBSTITUTE(SUBSTITUTE(TRIM(SUBSTITUTE($C$8:$N$8,",",";")),"; ",";")," ;",";")&amp;";")))*(TRIM($B22)&lt;&gt;""))&gt;0)*(COUNTA($A22:$B22)&gt;0))*ISNUMBER(C22:N22)*(C22:N22&lt;$C$4)))</f>
      </c>
      <c r="S22" s="18">
        <f>IF(COUNTA($A22:$B22)=0,"",SUMPRODUCT((((($C$8:$N$8="all")+ISNUMBER(FIND(UPPER(";"&amp;TRIM($B22)&amp;";"),UPPER(";"&amp;SUBSTITUTE(SUBSTITUTE(TRIM(SUBSTITUTE($C$8:$N$8,",",";")),"; ",";")," ;",";")&amp;";")))*(TRIM($B22)&lt;&gt;""))&gt;0)*(COUNTA($A22:$B22)&gt;0))*(C22:N22="")))</f>
      </c>
      <c r="T22" s="19">
        <f>IF(N(O22)=0,"",(P22+Q22)/O22)</f>
      </c>
    </row>
    <row r="23" spans="1:20" x14ac:dyDescent="0.25">
      <c r="A23" s="7"/>
      <c r="B23" s="7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8">
        <f>IF(COUNTA($A23:$B23)=0,"",SUMPRODUCT((((($C$8:$N$8="all")+ISNUMBER(FIND(UPPER(";"&amp;TRIM($B23)&amp;";"),UPPER(";"&amp;SUBSTITUTE(SUBSTITUTE(TRIM(SUBSTITUTE($C$8:$N$8,",",";")),"; ",";")," ;",";")&amp;";")))*(TRIM($B23)&lt;&gt;""))&gt;0)*(COUNTA($A23:$B23)&gt;0))))</f>
      </c>
      <c r="P23" s="18">
        <f>IF(O23="","",O23-S23-R23-Q23)</f>
      </c>
      <c r="Q23" s="18">
        <f>IF(COUNTA($A23:$B23)=0,"",SUMPRODUCT((((($C$8:$N$8="all")+ISNUMBER(FIND(UPPER(";"&amp;TRIM($B23)&amp;";"),UPPER(";"&amp;SUBSTITUTE(SUBSTITUTE(TRIM(SUBSTITUTE($C$8:$N$8,",",";")),"; ",";")," ;",";")&amp;";")))*(TRIM($B23)&lt;&gt;""))&gt;0)*(COUNTA($A23:$B23)&gt;0))*ISNUMBER(C23:N23)*(C23:N23&gt;=$C$4)*(C23:N23&lt;=$C$4+$C$5)))</f>
      </c>
      <c r="R23" s="18">
        <f>IF(COUNTA($A23:$B23)=0,"",SUMPRODUCT((((($C$8:$N$8="all")+ISNUMBER(FIND(UPPER(";"&amp;TRIM($B23)&amp;";"),UPPER(";"&amp;SUBSTITUTE(SUBSTITUTE(TRIM(SUBSTITUTE($C$8:$N$8,",",";")),"; ",";")," ;",";")&amp;";")))*(TRIM($B23)&lt;&gt;""))&gt;0)*(COUNTA($A23:$B23)&gt;0))*ISNUMBER(C23:N23)*(C23:N23&lt;$C$4)))</f>
      </c>
      <c r="S23" s="18">
        <f>IF(COUNTA($A23:$B23)=0,"",SUMPRODUCT((((($C$8:$N$8="all")+ISNUMBER(FIND(UPPER(";"&amp;TRIM($B23)&amp;";"),UPPER(";"&amp;SUBSTITUTE(SUBSTITUTE(TRIM(SUBSTITUTE($C$8:$N$8,",",";")),"; ",";")," ;",";")&amp;";")))*(TRIM($B23)&lt;&gt;""))&gt;0)*(COUNTA($A23:$B23)&gt;0))*(C23:N23="")))</f>
      </c>
      <c r="T23" s="19">
        <f>IF(N(O23)=0,"",(P23+Q23)/O23)</f>
      </c>
    </row>
    <row r="24" spans="1:20" x14ac:dyDescent="0.25">
      <c r="A24" s="7"/>
      <c r="B24" s="7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8">
        <f>IF(COUNTA($A24:$B24)=0,"",SUMPRODUCT((((($C$8:$N$8="all")+ISNUMBER(FIND(UPPER(";"&amp;TRIM($B24)&amp;";"),UPPER(";"&amp;SUBSTITUTE(SUBSTITUTE(TRIM(SUBSTITUTE($C$8:$N$8,",",";")),"; ",";")," ;",";")&amp;";")))*(TRIM($B24)&lt;&gt;""))&gt;0)*(COUNTA($A24:$B24)&gt;0))))</f>
      </c>
      <c r="P24" s="18">
        <f>IF(O24="","",O24-S24-R24-Q24)</f>
      </c>
      <c r="Q24" s="18">
        <f>IF(COUNTA($A24:$B24)=0,"",SUMPRODUCT((((($C$8:$N$8="all")+ISNUMBER(FIND(UPPER(";"&amp;TRIM($B24)&amp;";"),UPPER(";"&amp;SUBSTITUTE(SUBSTITUTE(TRIM(SUBSTITUTE($C$8:$N$8,",",";")),"; ",";")," ;",";")&amp;";")))*(TRIM($B24)&lt;&gt;""))&gt;0)*(COUNTA($A24:$B24)&gt;0))*ISNUMBER(C24:N24)*(C24:N24&gt;=$C$4)*(C24:N24&lt;=$C$4+$C$5)))</f>
      </c>
      <c r="R24" s="18">
        <f>IF(COUNTA($A24:$B24)=0,"",SUMPRODUCT((((($C$8:$N$8="all")+ISNUMBER(FIND(UPPER(";"&amp;TRIM($B24)&amp;";"),UPPER(";"&amp;SUBSTITUTE(SUBSTITUTE(TRIM(SUBSTITUTE($C$8:$N$8,",",";")),"; ",";")," ;",";")&amp;";")))*(TRIM($B24)&lt;&gt;""))&gt;0)*(COUNTA($A24:$B24)&gt;0))*ISNUMBER(C24:N24)*(C24:N24&lt;$C$4)))</f>
      </c>
      <c r="S24" s="18">
        <f>IF(COUNTA($A24:$B24)=0,"",SUMPRODUCT((((($C$8:$N$8="all")+ISNUMBER(FIND(UPPER(";"&amp;TRIM($B24)&amp;";"),UPPER(";"&amp;SUBSTITUTE(SUBSTITUTE(TRIM(SUBSTITUTE($C$8:$N$8,",",";")),"; ",";")," ;",";")&amp;";")))*(TRIM($B24)&lt;&gt;""))&gt;0)*(COUNTA($A24:$B24)&gt;0))*(C24:N24="")))</f>
      </c>
      <c r="T24" s="19">
        <f>IF(N(O24)=0,"",(P24+Q24)/O24)</f>
      </c>
    </row>
    <row r="25" spans="1:20" x14ac:dyDescent="0.25">
      <c r="A25" s="7"/>
      <c r="B25" s="7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8">
        <f>IF(COUNTA($A25:$B25)=0,"",SUMPRODUCT((((($C$8:$N$8="all")+ISNUMBER(FIND(UPPER(";"&amp;TRIM($B25)&amp;";"),UPPER(";"&amp;SUBSTITUTE(SUBSTITUTE(TRIM(SUBSTITUTE($C$8:$N$8,",",";")),"; ",";")," ;",";")&amp;";")))*(TRIM($B25)&lt;&gt;""))&gt;0)*(COUNTA($A25:$B25)&gt;0))))</f>
      </c>
      <c r="P25" s="18">
        <f>IF(O25="","",O25-S25-R25-Q25)</f>
      </c>
      <c r="Q25" s="18">
        <f>IF(COUNTA($A25:$B25)=0,"",SUMPRODUCT((((($C$8:$N$8="all")+ISNUMBER(FIND(UPPER(";"&amp;TRIM($B25)&amp;";"),UPPER(";"&amp;SUBSTITUTE(SUBSTITUTE(TRIM(SUBSTITUTE($C$8:$N$8,",",";")),"; ",";")," ;",";")&amp;";")))*(TRIM($B25)&lt;&gt;""))&gt;0)*(COUNTA($A25:$B25)&gt;0))*ISNUMBER(C25:N25)*(C25:N25&gt;=$C$4)*(C25:N25&lt;=$C$4+$C$5)))</f>
      </c>
      <c r="R25" s="18">
        <f>IF(COUNTA($A25:$B25)=0,"",SUMPRODUCT((((($C$8:$N$8="all")+ISNUMBER(FIND(UPPER(";"&amp;TRIM($B25)&amp;";"),UPPER(";"&amp;SUBSTITUTE(SUBSTITUTE(TRIM(SUBSTITUTE($C$8:$N$8,",",";")),"; ",";")," ;",";")&amp;";")))*(TRIM($B25)&lt;&gt;""))&gt;0)*(COUNTA($A25:$B25)&gt;0))*ISNUMBER(C25:N25)*(C25:N25&lt;$C$4)))</f>
      </c>
      <c r="S25" s="18">
        <f>IF(COUNTA($A25:$B25)=0,"",SUMPRODUCT((((($C$8:$N$8="all")+ISNUMBER(FIND(UPPER(";"&amp;TRIM($B25)&amp;";"),UPPER(";"&amp;SUBSTITUTE(SUBSTITUTE(TRIM(SUBSTITUTE($C$8:$N$8,",",";")),"; ",";")," ;",";")&amp;";")))*(TRIM($B25)&lt;&gt;""))&gt;0)*(COUNTA($A25:$B25)&gt;0))*(C25:N25="")))</f>
      </c>
      <c r="T25" s="19">
        <f>IF(N(O25)=0,"",(P25+Q25)/O25)</f>
      </c>
    </row>
    <row r="26" spans="1:20" x14ac:dyDescent="0.25">
      <c r="A26" s="7"/>
      <c r="B26" s="7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8">
        <f>IF(COUNTA($A26:$B26)=0,"",SUMPRODUCT((((($C$8:$N$8="all")+ISNUMBER(FIND(UPPER(";"&amp;TRIM($B26)&amp;";"),UPPER(";"&amp;SUBSTITUTE(SUBSTITUTE(TRIM(SUBSTITUTE($C$8:$N$8,",",";")),"; ",";")," ;",";")&amp;";")))*(TRIM($B26)&lt;&gt;""))&gt;0)*(COUNTA($A26:$B26)&gt;0))))</f>
      </c>
      <c r="P26" s="18">
        <f>IF(O26="","",O26-S26-R26-Q26)</f>
      </c>
      <c r="Q26" s="18">
        <f>IF(COUNTA($A26:$B26)=0,"",SUMPRODUCT((((($C$8:$N$8="all")+ISNUMBER(FIND(UPPER(";"&amp;TRIM($B26)&amp;";"),UPPER(";"&amp;SUBSTITUTE(SUBSTITUTE(TRIM(SUBSTITUTE($C$8:$N$8,",",";")),"; ",";")," ;",";")&amp;";")))*(TRIM($B26)&lt;&gt;""))&gt;0)*(COUNTA($A26:$B26)&gt;0))*ISNUMBER(C26:N26)*(C26:N26&gt;=$C$4)*(C26:N26&lt;=$C$4+$C$5)))</f>
      </c>
      <c r="R26" s="18">
        <f>IF(COUNTA($A26:$B26)=0,"",SUMPRODUCT((((($C$8:$N$8="all")+ISNUMBER(FIND(UPPER(";"&amp;TRIM($B26)&amp;";"),UPPER(";"&amp;SUBSTITUTE(SUBSTITUTE(TRIM(SUBSTITUTE($C$8:$N$8,",",";")),"; ",";")," ;",";")&amp;";")))*(TRIM($B26)&lt;&gt;""))&gt;0)*(COUNTA($A26:$B26)&gt;0))*ISNUMBER(C26:N26)*(C26:N26&lt;$C$4)))</f>
      </c>
      <c r="S26" s="18">
        <f>IF(COUNTA($A26:$B26)=0,"",SUMPRODUCT((((($C$8:$N$8="all")+ISNUMBER(FIND(UPPER(";"&amp;TRIM($B26)&amp;";"),UPPER(";"&amp;SUBSTITUTE(SUBSTITUTE(TRIM(SUBSTITUTE($C$8:$N$8,",",";")),"; ",";")," ;",";")&amp;";")))*(TRIM($B26)&lt;&gt;""))&gt;0)*(COUNTA($A26:$B26)&gt;0))*(C26:N26="")))</f>
      </c>
      <c r="T26" s="19">
        <f>IF(N(O26)=0,"",(P26+Q26)/O26)</f>
      </c>
    </row>
    <row r="27" spans="1:20" x14ac:dyDescent="0.25">
      <c r="A27" s="7"/>
      <c r="B27" s="7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8">
        <f>IF(COUNTA($A27:$B27)=0,"",SUMPRODUCT((((($C$8:$N$8="all")+ISNUMBER(FIND(UPPER(";"&amp;TRIM($B27)&amp;";"),UPPER(";"&amp;SUBSTITUTE(SUBSTITUTE(TRIM(SUBSTITUTE($C$8:$N$8,",",";")),"; ",";")," ;",";")&amp;";")))*(TRIM($B27)&lt;&gt;""))&gt;0)*(COUNTA($A27:$B27)&gt;0))))</f>
      </c>
      <c r="P27" s="18">
        <f>IF(O27="","",O27-S27-R27-Q27)</f>
      </c>
      <c r="Q27" s="18">
        <f>IF(COUNTA($A27:$B27)=0,"",SUMPRODUCT((((($C$8:$N$8="all")+ISNUMBER(FIND(UPPER(";"&amp;TRIM($B27)&amp;";"),UPPER(";"&amp;SUBSTITUTE(SUBSTITUTE(TRIM(SUBSTITUTE($C$8:$N$8,",",";")),"; ",";")," ;",";")&amp;";")))*(TRIM($B27)&lt;&gt;""))&gt;0)*(COUNTA($A27:$B27)&gt;0))*ISNUMBER(C27:N27)*(C27:N27&gt;=$C$4)*(C27:N27&lt;=$C$4+$C$5)))</f>
      </c>
      <c r="R27" s="18">
        <f>IF(COUNTA($A27:$B27)=0,"",SUMPRODUCT((((($C$8:$N$8="all")+ISNUMBER(FIND(UPPER(";"&amp;TRIM($B27)&amp;";"),UPPER(";"&amp;SUBSTITUTE(SUBSTITUTE(TRIM(SUBSTITUTE($C$8:$N$8,",",";")),"; ",";")," ;",";")&amp;";")))*(TRIM($B27)&lt;&gt;""))&gt;0)*(COUNTA($A27:$B27)&gt;0))*ISNUMBER(C27:N27)*(C27:N27&lt;$C$4)))</f>
      </c>
      <c r="S27" s="18">
        <f>IF(COUNTA($A27:$B27)=0,"",SUMPRODUCT((((($C$8:$N$8="all")+ISNUMBER(FIND(UPPER(";"&amp;TRIM($B27)&amp;";"),UPPER(";"&amp;SUBSTITUTE(SUBSTITUTE(TRIM(SUBSTITUTE($C$8:$N$8,",",";")),"; ",";")," ;",";")&amp;";")))*(TRIM($B27)&lt;&gt;""))&gt;0)*(COUNTA($A27:$B27)&gt;0))*(C27:N27="")))</f>
      </c>
      <c r="T27" s="19">
        <f>IF(N(O27)=0,"",(P27+Q27)/O27)</f>
      </c>
    </row>
    <row r="28" spans="1:20" x14ac:dyDescent="0.25">
      <c r="A28" s="7"/>
      <c r="B28" s="7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8">
        <f>IF(COUNTA($A28:$B28)=0,"",SUMPRODUCT((((($C$8:$N$8="all")+ISNUMBER(FIND(UPPER(";"&amp;TRIM($B28)&amp;";"),UPPER(";"&amp;SUBSTITUTE(SUBSTITUTE(TRIM(SUBSTITUTE($C$8:$N$8,",",";")),"; ",";")," ;",";")&amp;";")))*(TRIM($B28)&lt;&gt;""))&gt;0)*(COUNTA($A28:$B28)&gt;0))))</f>
      </c>
      <c r="P28" s="18">
        <f>IF(O28="","",O28-S28-R28-Q28)</f>
      </c>
      <c r="Q28" s="18">
        <f>IF(COUNTA($A28:$B28)=0,"",SUMPRODUCT((((($C$8:$N$8="all")+ISNUMBER(FIND(UPPER(";"&amp;TRIM($B28)&amp;";"),UPPER(";"&amp;SUBSTITUTE(SUBSTITUTE(TRIM(SUBSTITUTE($C$8:$N$8,",",";")),"; ",";")," ;",";")&amp;";")))*(TRIM($B28)&lt;&gt;""))&gt;0)*(COUNTA($A28:$B28)&gt;0))*ISNUMBER(C28:N28)*(C28:N28&gt;=$C$4)*(C28:N28&lt;=$C$4+$C$5)))</f>
      </c>
      <c r="R28" s="18">
        <f>IF(COUNTA($A28:$B28)=0,"",SUMPRODUCT((((($C$8:$N$8="all")+ISNUMBER(FIND(UPPER(";"&amp;TRIM($B28)&amp;";"),UPPER(";"&amp;SUBSTITUTE(SUBSTITUTE(TRIM(SUBSTITUTE($C$8:$N$8,",",";")),"; ",";")," ;",";")&amp;";")))*(TRIM($B28)&lt;&gt;""))&gt;0)*(COUNTA($A28:$B28)&gt;0))*ISNUMBER(C28:N28)*(C28:N28&lt;$C$4)))</f>
      </c>
      <c r="S28" s="18">
        <f>IF(COUNTA($A28:$B28)=0,"",SUMPRODUCT((((($C$8:$N$8="all")+ISNUMBER(FIND(UPPER(";"&amp;TRIM($B28)&amp;";"),UPPER(";"&amp;SUBSTITUTE(SUBSTITUTE(TRIM(SUBSTITUTE($C$8:$N$8,",",";")),"; ",";")," ;",";")&amp;";")))*(TRIM($B28)&lt;&gt;""))&gt;0)*(COUNTA($A28:$B28)&gt;0))*(C28:N28="")))</f>
      </c>
      <c r="T28" s="19">
        <f>IF(N(O28)=0,"",(P28+Q28)/O28)</f>
      </c>
    </row>
    <row r="29" spans="1:20" x14ac:dyDescent="0.25">
      <c r="A29" s="7"/>
      <c r="B29" s="7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8">
        <f>IF(COUNTA($A29:$B29)=0,"",SUMPRODUCT((((($C$8:$N$8="all")+ISNUMBER(FIND(UPPER(";"&amp;TRIM($B29)&amp;";"),UPPER(";"&amp;SUBSTITUTE(SUBSTITUTE(TRIM(SUBSTITUTE($C$8:$N$8,",",";")),"; ",";")," ;",";")&amp;";")))*(TRIM($B29)&lt;&gt;""))&gt;0)*(COUNTA($A29:$B29)&gt;0))))</f>
      </c>
      <c r="P29" s="18">
        <f>IF(O29="","",O29-S29-R29-Q29)</f>
      </c>
      <c r="Q29" s="18">
        <f>IF(COUNTA($A29:$B29)=0,"",SUMPRODUCT((((($C$8:$N$8="all")+ISNUMBER(FIND(UPPER(";"&amp;TRIM($B29)&amp;";"),UPPER(";"&amp;SUBSTITUTE(SUBSTITUTE(TRIM(SUBSTITUTE($C$8:$N$8,",",";")),"; ",";")," ;",";")&amp;";")))*(TRIM($B29)&lt;&gt;""))&gt;0)*(COUNTA($A29:$B29)&gt;0))*ISNUMBER(C29:N29)*(C29:N29&gt;=$C$4)*(C29:N29&lt;=$C$4+$C$5)))</f>
      </c>
      <c r="R29" s="18">
        <f>IF(COUNTA($A29:$B29)=0,"",SUMPRODUCT((((($C$8:$N$8="all")+ISNUMBER(FIND(UPPER(";"&amp;TRIM($B29)&amp;";"),UPPER(";"&amp;SUBSTITUTE(SUBSTITUTE(TRIM(SUBSTITUTE($C$8:$N$8,",",";")),"; ",";")," ;",";")&amp;";")))*(TRIM($B29)&lt;&gt;""))&gt;0)*(COUNTA($A29:$B29)&gt;0))*ISNUMBER(C29:N29)*(C29:N29&lt;$C$4)))</f>
      </c>
      <c r="S29" s="18">
        <f>IF(COUNTA($A29:$B29)=0,"",SUMPRODUCT((((($C$8:$N$8="all")+ISNUMBER(FIND(UPPER(";"&amp;TRIM($B29)&amp;";"),UPPER(";"&amp;SUBSTITUTE(SUBSTITUTE(TRIM(SUBSTITUTE($C$8:$N$8,",",";")),"; ",";")," ;",";")&amp;";")))*(TRIM($B29)&lt;&gt;""))&gt;0)*(COUNTA($A29:$B29)&gt;0))*(C29:N29="")))</f>
      </c>
      <c r="T29" s="19">
        <f>IF(N(O29)=0,"",(P29+Q29)/O29)</f>
      </c>
    </row>
    <row r="30" spans="1:20" x14ac:dyDescent="0.25">
      <c r="A30" s="7"/>
      <c r="B30" s="7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8">
        <f>IF(COUNTA($A30:$B30)=0,"",SUMPRODUCT((((($C$8:$N$8="all")+ISNUMBER(FIND(UPPER(";"&amp;TRIM($B30)&amp;";"),UPPER(";"&amp;SUBSTITUTE(SUBSTITUTE(TRIM(SUBSTITUTE($C$8:$N$8,",",";")),"; ",";")," ;",";")&amp;";")))*(TRIM($B30)&lt;&gt;""))&gt;0)*(COUNTA($A30:$B30)&gt;0))))</f>
      </c>
      <c r="P30" s="18">
        <f>IF(O30="","",O30-S30-R30-Q30)</f>
      </c>
      <c r="Q30" s="18">
        <f>IF(COUNTA($A30:$B30)=0,"",SUMPRODUCT((((($C$8:$N$8="all")+ISNUMBER(FIND(UPPER(";"&amp;TRIM($B30)&amp;";"),UPPER(";"&amp;SUBSTITUTE(SUBSTITUTE(TRIM(SUBSTITUTE($C$8:$N$8,",",";")),"; ",";")," ;",";")&amp;";")))*(TRIM($B30)&lt;&gt;""))&gt;0)*(COUNTA($A30:$B30)&gt;0))*ISNUMBER(C30:N30)*(C30:N30&gt;=$C$4)*(C30:N30&lt;=$C$4+$C$5)))</f>
      </c>
      <c r="R30" s="18">
        <f>IF(COUNTA($A30:$B30)=0,"",SUMPRODUCT((((($C$8:$N$8="all")+ISNUMBER(FIND(UPPER(";"&amp;TRIM($B30)&amp;";"),UPPER(";"&amp;SUBSTITUTE(SUBSTITUTE(TRIM(SUBSTITUTE($C$8:$N$8,",",";")),"; ",";")," ;",";")&amp;";")))*(TRIM($B30)&lt;&gt;""))&gt;0)*(COUNTA($A30:$B30)&gt;0))*ISNUMBER(C30:N30)*(C30:N30&lt;$C$4)))</f>
      </c>
      <c r="S30" s="18">
        <f>IF(COUNTA($A30:$B30)=0,"",SUMPRODUCT((((($C$8:$N$8="all")+ISNUMBER(FIND(UPPER(";"&amp;TRIM($B30)&amp;";"),UPPER(";"&amp;SUBSTITUTE(SUBSTITUTE(TRIM(SUBSTITUTE($C$8:$N$8,",",";")),"; ",";")," ;",";")&amp;";")))*(TRIM($B30)&lt;&gt;""))&gt;0)*(COUNTA($A30:$B30)&gt;0))*(C30:N30="")))</f>
      </c>
      <c r="T30" s="19">
        <f>IF(N(O30)=0,"",(P30+Q30)/O30)</f>
      </c>
    </row>
    <row r="31" spans="1:20" x14ac:dyDescent="0.25">
      <c r="A31" s="7"/>
      <c r="B31" s="7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8">
        <f>IF(COUNTA($A31:$B31)=0,"",SUMPRODUCT((((($C$8:$N$8="all")+ISNUMBER(FIND(UPPER(";"&amp;TRIM($B31)&amp;";"),UPPER(";"&amp;SUBSTITUTE(SUBSTITUTE(TRIM(SUBSTITUTE($C$8:$N$8,",",";")),"; ",";")," ;",";")&amp;";")))*(TRIM($B31)&lt;&gt;""))&gt;0)*(COUNTA($A31:$B31)&gt;0))))</f>
      </c>
      <c r="P31" s="18">
        <f>IF(O31="","",O31-S31-R31-Q31)</f>
      </c>
      <c r="Q31" s="18">
        <f>IF(COUNTA($A31:$B31)=0,"",SUMPRODUCT((((($C$8:$N$8="all")+ISNUMBER(FIND(UPPER(";"&amp;TRIM($B31)&amp;";"),UPPER(";"&amp;SUBSTITUTE(SUBSTITUTE(TRIM(SUBSTITUTE($C$8:$N$8,",",";")),"; ",";")," ;",";")&amp;";")))*(TRIM($B31)&lt;&gt;""))&gt;0)*(COUNTA($A31:$B31)&gt;0))*ISNUMBER(C31:N31)*(C31:N31&gt;=$C$4)*(C31:N31&lt;=$C$4+$C$5)))</f>
      </c>
      <c r="R31" s="18">
        <f>IF(COUNTA($A31:$B31)=0,"",SUMPRODUCT((((($C$8:$N$8="all")+ISNUMBER(FIND(UPPER(";"&amp;TRIM($B31)&amp;";"),UPPER(";"&amp;SUBSTITUTE(SUBSTITUTE(TRIM(SUBSTITUTE($C$8:$N$8,",",";")),"; ",";")," ;",";")&amp;";")))*(TRIM($B31)&lt;&gt;""))&gt;0)*(COUNTA($A31:$B31)&gt;0))*ISNUMBER(C31:N31)*(C31:N31&lt;$C$4)))</f>
      </c>
      <c r="S31" s="18">
        <f>IF(COUNTA($A31:$B31)=0,"",SUMPRODUCT((((($C$8:$N$8="all")+ISNUMBER(FIND(UPPER(";"&amp;TRIM($B31)&amp;";"),UPPER(";"&amp;SUBSTITUTE(SUBSTITUTE(TRIM(SUBSTITUTE($C$8:$N$8,",",";")),"; ",";")," ;",";")&amp;";")))*(TRIM($B31)&lt;&gt;""))&gt;0)*(COUNTA($A31:$B31)&gt;0))*(C31:N31="")))</f>
      </c>
      <c r="T31" s="19">
        <f>IF(N(O31)=0,"",(P31+Q31)/O31)</f>
      </c>
    </row>
    <row r="32" spans="1:20" x14ac:dyDescent="0.25">
      <c r="A32" s="7"/>
      <c r="B32" s="7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8">
        <f>IF(COUNTA($A32:$B32)=0,"",SUMPRODUCT((((($C$8:$N$8="all")+ISNUMBER(FIND(UPPER(";"&amp;TRIM($B32)&amp;";"),UPPER(";"&amp;SUBSTITUTE(SUBSTITUTE(TRIM(SUBSTITUTE($C$8:$N$8,",",";")),"; ",";")," ;",";")&amp;";")))*(TRIM($B32)&lt;&gt;""))&gt;0)*(COUNTA($A32:$B32)&gt;0))))</f>
      </c>
      <c r="P32" s="18">
        <f>IF(O32="","",O32-S32-R32-Q32)</f>
      </c>
      <c r="Q32" s="18">
        <f>IF(COUNTA($A32:$B32)=0,"",SUMPRODUCT((((($C$8:$N$8="all")+ISNUMBER(FIND(UPPER(";"&amp;TRIM($B32)&amp;";"),UPPER(";"&amp;SUBSTITUTE(SUBSTITUTE(TRIM(SUBSTITUTE($C$8:$N$8,",",";")),"; ",";")," ;",";")&amp;";")))*(TRIM($B32)&lt;&gt;""))&gt;0)*(COUNTA($A32:$B32)&gt;0))*ISNUMBER(C32:N32)*(C32:N32&gt;=$C$4)*(C32:N32&lt;=$C$4+$C$5)))</f>
      </c>
      <c r="R32" s="18">
        <f>IF(COUNTA($A32:$B32)=0,"",SUMPRODUCT((((($C$8:$N$8="all")+ISNUMBER(FIND(UPPER(";"&amp;TRIM($B32)&amp;";"),UPPER(";"&amp;SUBSTITUTE(SUBSTITUTE(TRIM(SUBSTITUTE($C$8:$N$8,",",";")),"; ",";")," ;",";")&amp;";")))*(TRIM($B32)&lt;&gt;""))&gt;0)*(COUNTA($A32:$B32)&gt;0))*ISNUMBER(C32:N32)*(C32:N32&lt;$C$4)))</f>
      </c>
      <c r="S32" s="18">
        <f>IF(COUNTA($A32:$B32)=0,"",SUMPRODUCT((((($C$8:$N$8="all")+ISNUMBER(FIND(UPPER(";"&amp;TRIM($B32)&amp;";"),UPPER(";"&amp;SUBSTITUTE(SUBSTITUTE(TRIM(SUBSTITUTE($C$8:$N$8,",",";")),"; ",";")," ;",";")&amp;";")))*(TRIM($B32)&lt;&gt;""))&gt;0)*(COUNTA($A32:$B32)&gt;0))*(C32:N32="")))</f>
      </c>
      <c r="T32" s="19">
        <f>IF(N(O32)=0,"",(P32+Q32)/O32)</f>
      </c>
    </row>
    <row r="33" spans="1:20" x14ac:dyDescent="0.25">
      <c r="A33" s="7"/>
      <c r="B33" s="7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8">
        <f>IF(COUNTA($A33:$B33)=0,"",SUMPRODUCT((((($C$8:$N$8="all")+ISNUMBER(FIND(UPPER(";"&amp;TRIM($B33)&amp;";"),UPPER(";"&amp;SUBSTITUTE(SUBSTITUTE(TRIM(SUBSTITUTE($C$8:$N$8,",",";")),"; ",";")," ;",";")&amp;";")))*(TRIM($B33)&lt;&gt;""))&gt;0)*(COUNTA($A33:$B33)&gt;0))))</f>
      </c>
      <c r="P33" s="18">
        <f>IF(O33="","",O33-S33-R33-Q33)</f>
      </c>
      <c r="Q33" s="18">
        <f>IF(COUNTA($A33:$B33)=0,"",SUMPRODUCT((((($C$8:$N$8="all")+ISNUMBER(FIND(UPPER(";"&amp;TRIM($B33)&amp;";"),UPPER(";"&amp;SUBSTITUTE(SUBSTITUTE(TRIM(SUBSTITUTE($C$8:$N$8,",",";")),"; ",";")," ;",";")&amp;";")))*(TRIM($B33)&lt;&gt;""))&gt;0)*(COUNTA($A33:$B33)&gt;0))*ISNUMBER(C33:N33)*(C33:N33&gt;=$C$4)*(C33:N33&lt;=$C$4+$C$5)))</f>
      </c>
      <c r="R33" s="18">
        <f>IF(COUNTA($A33:$B33)=0,"",SUMPRODUCT((((($C$8:$N$8="all")+ISNUMBER(FIND(UPPER(";"&amp;TRIM($B33)&amp;";"),UPPER(";"&amp;SUBSTITUTE(SUBSTITUTE(TRIM(SUBSTITUTE($C$8:$N$8,",",";")),"; ",";")," ;",";")&amp;";")))*(TRIM($B33)&lt;&gt;""))&gt;0)*(COUNTA($A33:$B33)&gt;0))*ISNUMBER(C33:N33)*(C33:N33&lt;$C$4)))</f>
      </c>
      <c r="S33" s="18">
        <f>IF(COUNTA($A33:$B33)=0,"",SUMPRODUCT((((($C$8:$N$8="all")+ISNUMBER(FIND(UPPER(";"&amp;TRIM($B33)&amp;";"),UPPER(";"&amp;SUBSTITUTE(SUBSTITUTE(TRIM(SUBSTITUTE($C$8:$N$8,",",";")),"; ",";")," ;",";")&amp;";")))*(TRIM($B33)&lt;&gt;""))&gt;0)*(COUNTA($A33:$B33)&gt;0))*(C33:N33="")))</f>
      </c>
      <c r="T33" s="19">
        <f>IF(N(O33)=0,"",(P33+Q33)/O33)</f>
      </c>
    </row>
    <row r="34" spans="1:20" x14ac:dyDescent="0.25">
      <c r="A34" s="7"/>
      <c r="B34" s="7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8">
        <f>IF(COUNTA($A34:$B34)=0,"",SUMPRODUCT((((($C$8:$N$8="all")+ISNUMBER(FIND(UPPER(";"&amp;TRIM($B34)&amp;";"),UPPER(";"&amp;SUBSTITUTE(SUBSTITUTE(TRIM(SUBSTITUTE($C$8:$N$8,",",";")),"; ",";")," ;",";")&amp;";")))*(TRIM($B34)&lt;&gt;""))&gt;0)*(COUNTA($A34:$B34)&gt;0))))</f>
      </c>
      <c r="P34" s="18">
        <f>IF(O34="","",O34-S34-R34-Q34)</f>
      </c>
      <c r="Q34" s="18">
        <f>IF(COUNTA($A34:$B34)=0,"",SUMPRODUCT((((($C$8:$N$8="all")+ISNUMBER(FIND(UPPER(";"&amp;TRIM($B34)&amp;";"),UPPER(";"&amp;SUBSTITUTE(SUBSTITUTE(TRIM(SUBSTITUTE($C$8:$N$8,",",";")),"; ",";")," ;",";")&amp;";")))*(TRIM($B34)&lt;&gt;""))&gt;0)*(COUNTA($A34:$B34)&gt;0))*ISNUMBER(C34:N34)*(C34:N34&gt;=$C$4)*(C34:N34&lt;=$C$4+$C$5)))</f>
      </c>
      <c r="R34" s="18">
        <f>IF(COUNTA($A34:$B34)=0,"",SUMPRODUCT((((($C$8:$N$8="all")+ISNUMBER(FIND(UPPER(";"&amp;TRIM($B34)&amp;";"),UPPER(";"&amp;SUBSTITUTE(SUBSTITUTE(TRIM(SUBSTITUTE($C$8:$N$8,",",";")),"; ",";")," ;",";")&amp;";")))*(TRIM($B34)&lt;&gt;""))&gt;0)*(COUNTA($A34:$B34)&gt;0))*ISNUMBER(C34:N34)*(C34:N34&lt;$C$4)))</f>
      </c>
      <c r="S34" s="18">
        <f>IF(COUNTA($A34:$B34)=0,"",SUMPRODUCT((((($C$8:$N$8="all")+ISNUMBER(FIND(UPPER(";"&amp;TRIM($B34)&amp;";"),UPPER(";"&amp;SUBSTITUTE(SUBSTITUTE(TRIM(SUBSTITUTE($C$8:$N$8,",",";")),"; ",";")," ;",";")&amp;";")))*(TRIM($B34)&lt;&gt;""))&gt;0)*(COUNTA($A34:$B34)&gt;0))*(C34:N34="")))</f>
      </c>
      <c r="T34" s="19">
        <f>IF(N(O34)=0,"",(P34+Q34)/O34)</f>
      </c>
    </row>
    <row r="35" spans="1:20" x14ac:dyDescent="0.25">
      <c r="A35" s="7"/>
      <c r="B35" s="7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8">
        <f>IF(COUNTA($A35:$B35)=0,"",SUMPRODUCT((((($C$8:$N$8="all")+ISNUMBER(FIND(UPPER(";"&amp;TRIM($B35)&amp;";"),UPPER(";"&amp;SUBSTITUTE(SUBSTITUTE(TRIM(SUBSTITUTE($C$8:$N$8,",",";")),"; ",";")," ;",";")&amp;";")))*(TRIM($B35)&lt;&gt;""))&gt;0)*(COUNTA($A35:$B35)&gt;0))))</f>
      </c>
      <c r="P35" s="18">
        <f>IF(O35="","",O35-S35-R35-Q35)</f>
      </c>
      <c r="Q35" s="18">
        <f>IF(COUNTA($A35:$B35)=0,"",SUMPRODUCT((((($C$8:$N$8="all")+ISNUMBER(FIND(UPPER(";"&amp;TRIM($B35)&amp;";"),UPPER(";"&amp;SUBSTITUTE(SUBSTITUTE(TRIM(SUBSTITUTE($C$8:$N$8,",",";")),"; ",";")," ;",";")&amp;";")))*(TRIM($B35)&lt;&gt;""))&gt;0)*(COUNTA($A35:$B35)&gt;0))*ISNUMBER(C35:N35)*(C35:N35&gt;=$C$4)*(C35:N35&lt;=$C$4+$C$5)))</f>
      </c>
      <c r="R35" s="18">
        <f>IF(COUNTA($A35:$B35)=0,"",SUMPRODUCT((((($C$8:$N$8="all")+ISNUMBER(FIND(UPPER(";"&amp;TRIM($B35)&amp;";"),UPPER(";"&amp;SUBSTITUTE(SUBSTITUTE(TRIM(SUBSTITUTE($C$8:$N$8,",",";")),"; ",";")," ;",";")&amp;";")))*(TRIM($B35)&lt;&gt;""))&gt;0)*(COUNTA($A35:$B35)&gt;0))*ISNUMBER(C35:N35)*(C35:N35&lt;$C$4)))</f>
      </c>
      <c r="S35" s="18">
        <f>IF(COUNTA($A35:$B35)=0,"",SUMPRODUCT((((($C$8:$N$8="all")+ISNUMBER(FIND(UPPER(";"&amp;TRIM($B35)&amp;";"),UPPER(";"&amp;SUBSTITUTE(SUBSTITUTE(TRIM(SUBSTITUTE($C$8:$N$8,",",";")),"; ",";")," ;",";")&amp;";")))*(TRIM($B35)&lt;&gt;""))&gt;0)*(COUNTA($A35:$B35)&gt;0))*(C35:N35="")))</f>
      </c>
      <c r="T35" s="19">
        <f>IF(N(O35)=0,"",(P35+Q35)/O35)</f>
      </c>
    </row>
    <row r="36" spans="1:20" x14ac:dyDescent="0.25">
      <c r="A36" s="7"/>
      <c r="B36" s="7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8">
        <f>IF(COUNTA($A36:$B36)=0,"",SUMPRODUCT((((($C$8:$N$8="all")+ISNUMBER(FIND(UPPER(";"&amp;TRIM($B36)&amp;";"),UPPER(";"&amp;SUBSTITUTE(SUBSTITUTE(TRIM(SUBSTITUTE($C$8:$N$8,",",";")),"; ",";")," ;",";")&amp;";")))*(TRIM($B36)&lt;&gt;""))&gt;0)*(COUNTA($A36:$B36)&gt;0))))</f>
      </c>
      <c r="P36" s="18">
        <f>IF(O36="","",O36-S36-R36-Q36)</f>
      </c>
      <c r="Q36" s="18">
        <f>IF(COUNTA($A36:$B36)=0,"",SUMPRODUCT((((($C$8:$N$8="all")+ISNUMBER(FIND(UPPER(";"&amp;TRIM($B36)&amp;";"),UPPER(";"&amp;SUBSTITUTE(SUBSTITUTE(TRIM(SUBSTITUTE($C$8:$N$8,",",";")),"; ",";")," ;",";")&amp;";")))*(TRIM($B36)&lt;&gt;""))&gt;0)*(COUNTA($A36:$B36)&gt;0))*ISNUMBER(C36:N36)*(C36:N36&gt;=$C$4)*(C36:N36&lt;=$C$4+$C$5)))</f>
      </c>
      <c r="R36" s="18">
        <f>IF(COUNTA($A36:$B36)=0,"",SUMPRODUCT((((($C$8:$N$8="all")+ISNUMBER(FIND(UPPER(";"&amp;TRIM($B36)&amp;";"),UPPER(";"&amp;SUBSTITUTE(SUBSTITUTE(TRIM(SUBSTITUTE($C$8:$N$8,",",";")),"; ",";")," ;",";")&amp;";")))*(TRIM($B36)&lt;&gt;""))&gt;0)*(COUNTA($A36:$B36)&gt;0))*ISNUMBER(C36:N36)*(C36:N36&lt;$C$4)))</f>
      </c>
      <c r="S36" s="18">
        <f>IF(COUNTA($A36:$B36)=0,"",SUMPRODUCT((((($C$8:$N$8="all")+ISNUMBER(FIND(UPPER(";"&amp;TRIM($B36)&amp;";"),UPPER(";"&amp;SUBSTITUTE(SUBSTITUTE(TRIM(SUBSTITUTE($C$8:$N$8,",",";")),"; ",";")," ;",";")&amp;";")))*(TRIM($B36)&lt;&gt;""))&gt;0)*(COUNTA($A36:$B36)&gt;0))*(C36:N36="")))</f>
      </c>
      <c r="T36" s="19">
        <f>IF(N(O36)=0,"",(P36+Q36)/O36)</f>
      </c>
    </row>
    <row r="37" spans="1:20" x14ac:dyDescent="0.25">
      <c r="A37" s="7"/>
      <c r="B37" s="7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8">
        <f>IF(COUNTA($A37:$B37)=0,"",SUMPRODUCT((((($C$8:$N$8="all")+ISNUMBER(FIND(UPPER(";"&amp;TRIM($B37)&amp;";"),UPPER(";"&amp;SUBSTITUTE(SUBSTITUTE(TRIM(SUBSTITUTE($C$8:$N$8,",",";")),"; ",";")," ;",";")&amp;";")))*(TRIM($B37)&lt;&gt;""))&gt;0)*(COUNTA($A37:$B37)&gt;0))))</f>
      </c>
      <c r="P37" s="18">
        <f>IF(O37="","",O37-S37-R37-Q37)</f>
      </c>
      <c r="Q37" s="18">
        <f>IF(COUNTA($A37:$B37)=0,"",SUMPRODUCT((((($C$8:$N$8="all")+ISNUMBER(FIND(UPPER(";"&amp;TRIM($B37)&amp;";"),UPPER(";"&amp;SUBSTITUTE(SUBSTITUTE(TRIM(SUBSTITUTE($C$8:$N$8,",",";")),"; ",";")," ;",";")&amp;";")))*(TRIM($B37)&lt;&gt;""))&gt;0)*(COUNTA($A37:$B37)&gt;0))*ISNUMBER(C37:N37)*(C37:N37&gt;=$C$4)*(C37:N37&lt;=$C$4+$C$5)))</f>
      </c>
      <c r="R37" s="18">
        <f>IF(COUNTA($A37:$B37)=0,"",SUMPRODUCT((((($C$8:$N$8="all")+ISNUMBER(FIND(UPPER(";"&amp;TRIM($B37)&amp;";"),UPPER(";"&amp;SUBSTITUTE(SUBSTITUTE(TRIM(SUBSTITUTE($C$8:$N$8,",",";")),"; ",";")," ;",";")&amp;";")))*(TRIM($B37)&lt;&gt;""))&gt;0)*(COUNTA($A37:$B37)&gt;0))*ISNUMBER(C37:N37)*(C37:N37&lt;$C$4)))</f>
      </c>
      <c r="S37" s="18">
        <f>IF(COUNTA($A37:$B37)=0,"",SUMPRODUCT((((($C$8:$N$8="all")+ISNUMBER(FIND(UPPER(";"&amp;TRIM($B37)&amp;";"),UPPER(";"&amp;SUBSTITUTE(SUBSTITUTE(TRIM(SUBSTITUTE($C$8:$N$8,",",";")),"; ",";")," ;",";")&amp;";")))*(TRIM($B37)&lt;&gt;""))&gt;0)*(COUNTA($A37:$B37)&gt;0))*(C37:N37="")))</f>
      </c>
      <c r="T37" s="19">
        <f>IF(N(O37)=0,"",(P37+Q37)/O37)</f>
      </c>
    </row>
    <row r="38" spans="1:20" x14ac:dyDescent="0.25">
      <c r="A38" s="7"/>
      <c r="B38" s="7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8">
        <f>IF(COUNTA($A38:$B38)=0,"",SUMPRODUCT((((($C$8:$N$8="all")+ISNUMBER(FIND(UPPER(";"&amp;TRIM($B38)&amp;";"),UPPER(";"&amp;SUBSTITUTE(SUBSTITUTE(TRIM(SUBSTITUTE($C$8:$N$8,",",";")),"; ",";")," ;",";")&amp;";")))*(TRIM($B38)&lt;&gt;""))&gt;0)*(COUNTA($A38:$B38)&gt;0))))</f>
      </c>
      <c r="P38" s="18">
        <f>IF(O38="","",O38-S38-R38-Q38)</f>
      </c>
      <c r="Q38" s="18">
        <f>IF(COUNTA($A38:$B38)=0,"",SUMPRODUCT((((($C$8:$N$8="all")+ISNUMBER(FIND(UPPER(";"&amp;TRIM($B38)&amp;";"),UPPER(";"&amp;SUBSTITUTE(SUBSTITUTE(TRIM(SUBSTITUTE($C$8:$N$8,",",";")),"; ",";")," ;",";")&amp;";")))*(TRIM($B38)&lt;&gt;""))&gt;0)*(COUNTA($A38:$B38)&gt;0))*ISNUMBER(C38:N38)*(C38:N38&gt;=$C$4)*(C38:N38&lt;=$C$4+$C$5)))</f>
      </c>
      <c r="R38" s="18">
        <f>IF(COUNTA($A38:$B38)=0,"",SUMPRODUCT((((($C$8:$N$8="all")+ISNUMBER(FIND(UPPER(";"&amp;TRIM($B38)&amp;";"),UPPER(";"&amp;SUBSTITUTE(SUBSTITUTE(TRIM(SUBSTITUTE($C$8:$N$8,",",";")),"; ",";")," ;",";")&amp;";")))*(TRIM($B38)&lt;&gt;""))&gt;0)*(COUNTA($A38:$B38)&gt;0))*ISNUMBER(C38:N38)*(C38:N38&lt;$C$4)))</f>
      </c>
      <c r="S38" s="18">
        <f>IF(COUNTA($A38:$B38)=0,"",SUMPRODUCT((((($C$8:$N$8="all")+ISNUMBER(FIND(UPPER(";"&amp;TRIM($B38)&amp;";"),UPPER(";"&amp;SUBSTITUTE(SUBSTITUTE(TRIM(SUBSTITUTE($C$8:$N$8,",",";")),"; ",";")," ;",";")&amp;";")))*(TRIM($B38)&lt;&gt;""))&gt;0)*(COUNTA($A38:$B38)&gt;0))*(C38:N38="")))</f>
      </c>
      <c r="T38" s="19">
        <f>IF(N(O38)=0,"",(P38+Q38)/O38)</f>
      </c>
    </row>
    <row r="39" spans="1:20" x14ac:dyDescent="0.25">
      <c r="A39" s="9" t="s">
        <v>30</v>
      </c>
      <c r="B39" s="9"/>
      <c r="O39" s="20">
        <f>SUM(O9:O38)</f>
      </c>
      <c r="P39" s="20">
        <f>SUM(P9:P38)</f>
      </c>
      <c r="Q39" s="20">
        <f>SUM(Q9:Q38)</f>
      </c>
      <c r="R39" s="20">
        <f>SUM(R9:R38)</f>
      </c>
      <c r="S39" s="20">
        <f>SUM(S9:S38)</f>
      </c>
      <c r="T39" s="21">
        <f>IF(O39=0,"",(P39+Q39)/O39)</f>
      </c>
    </row>
    <row r="40" spans="1:19" x14ac:dyDescent="0.25">
      <c r="A40" s="5" t="s">
        <v>31</v>
      </c>
      <c r="B40" s="5"/>
      <c r="P40" s="19">
        <f>IF(O39=0,"",P39/O39)</f>
      </c>
      <c r="Q40" s="19">
        <f>IF(O39=0,"",Q39/O39)</f>
      </c>
      <c r="R40" s="19">
        <f>IF(O39=0,"",R39/O39)</f>
      </c>
      <c r="S40" s="19">
        <f>IF(O39=0,"",S39/O39)</f>
      </c>
    </row>
    <row r="42" spans="1:10" x14ac:dyDescent="0.25">
      <c r="A42" s="9" t="s">
        <v>32</v>
      </c>
      <c r="C42" s="22" t="s">
        <v>24</v>
      </c>
      <c r="D42" s="22"/>
      <c r="E42" s="23" t="s">
        <v>25</v>
      </c>
      <c r="F42" s="23"/>
      <c r="G42" s="24" t="s">
        <v>26</v>
      </c>
      <c r="H42" s="24"/>
      <c r="I42" s="25" t="s">
        <v>27</v>
      </c>
      <c r="J42" s="25"/>
    </row>
    <row r="44" spans="1:1" x14ac:dyDescent="0.25">
      <c r="A44" s="9" t="s">
        <v>15</v>
      </c>
    </row>
    <row r="45" ht="18" customHeight="1" spans="1:20" x14ac:dyDescent="0.25">
      <c r="A45" s="26" t="s">
        <v>16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</row>
    <row r="46" ht="18" customHeight="1" spans="1:20" x14ac:dyDescent="0.25">
      <c r="A46" s="26" t="s">
        <v>17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</row>
  </sheetData>
  <sheetProtection sheet="1" formatCells="0" formatColumns="0" formatRows="0" insertRows="0" deleteRows="0" sort="0" autoFilter="0"/>
  <mergeCells count="13">
    <mergeCell ref="A1:T1"/>
    <mergeCell ref="A3:B3"/>
    <mergeCell ref="A4:B4"/>
    <mergeCell ref="A5:B5"/>
    <mergeCell ref="A8:B8"/>
    <mergeCell ref="A39:B39"/>
    <mergeCell ref="A40:B40"/>
    <mergeCell ref="C42:D42"/>
    <mergeCell ref="E42:F42"/>
    <mergeCell ref="G42:H42"/>
    <mergeCell ref="I42:J42"/>
    <mergeCell ref="A45:T45"/>
    <mergeCell ref="A46:T46"/>
  </mergeCells>
  <conditionalFormatting sqref="C9:N38">
    <cfRule type="expression" dxfId="0" priority="1">
      <formula>AND(ISNUMBER(C9),C9&lt;$C$4)</formula>
    </cfRule>
    <cfRule type="expression" dxfId="1" priority="2">
      <formula>AND(ISNUMBER(C9),C9&gt;=$C$4,C9&lt;=$C$4+$C$5)</formula>
    </cfRule>
    <cfRule type="expression" dxfId="2" priority="3">
      <formula>OR(AND(ISNUMBER(C9),C9&gt;$C$4+$C$5),AND(ISTEXT(C9),TRIM(C9)&lt;&gt;""))</formula>
    </cfRule>
    <cfRule type="expression" dxfId="3" priority="4">
      <formula>AND(C9="",COUNTA($A9:$B9)&gt;0,OR(C$8="all",AND(TRIM($B9)&lt;&gt;"",ISNUMBER(FIND(UPPER(";"&amp;TRIM($B9)&amp;";"),UPPER(";"&amp;SUBSTITUTE(SUBSTITUTE(TRIM(SUBSTITUTE(C$8,",",";")),"; ",";")," ;",";")&amp;";"))))))</formula>
    </cfRule>
  </conditionalFormatting>
  <pageMargins left="0.5" right="0.5" top="0.75" bottom="0.75" header="0.3" footer="0.3"/>
  <pageSetup paperSize="9" orientation="landscape" fitToWidth="1" fitToHeight="0"/>
  <headerFooter>
    <oddHeader>&amp;L&amp;"-,Bold"Training matrix&amp;RMatrix</oddHeader>
    <oddFooter>&amp;Lcivilmanual.com&amp;RPage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D20"/>
  <sheetViews>
    <sheetView workbookViewId="0">
      <pane ySplit="4" topLeftCell="A5" activePane="bottomLeft" state="frozen"/>
      <selection pane="bottomLeft" activeCell="A5" sqref="A5"/>
    </sheetView>
  </sheetViews>
  <sheetFormatPr defaultRowHeight="15" outlineLevelRow="0" outlineLevelCol="0" x14ac:dyDescent="55"/>
  <cols>
    <col min="1" max="1" width="6" style="1" customWidth="1"/>
    <col min="2" max="2" width="38" style="1" customWidth="1"/>
    <col min="3" max="3" width="34" style="1" customWidth="1"/>
    <col min="4" max="4" width="38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</cols>
  <sheetData>
    <row r="1" ht="24" customHeight="1" spans="1:4" x14ac:dyDescent="0.25">
      <c r="A1" s="2" t="s">
        <v>33</v>
      </c>
      <c r="B1" s="2"/>
      <c r="C1" s="2"/>
      <c r="D1" s="2"/>
    </row>
    <row r="4" ht="42" customHeight="1" spans="1:4" x14ac:dyDescent="0.25">
      <c r="A4" s="14" t="s">
        <v>34</v>
      </c>
      <c r="B4" s="14" t="s">
        <v>35</v>
      </c>
      <c r="C4" s="14" t="s">
        <v>36</v>
      </c>
      <c r="D4" s="14" t="s">
        <v>37</v>
      </c>
    </row>
    <row r="5" spans="1:4" x14ac:dyDescent="0.25">
      <c r="A5" s="16" t="s">
        <v>38</v>
      </c>
      <c r="B5" s="27"/>
      <c r="C5" s="7"/>
      <c r="D5" s="27"/>
    </row>
    <row r="6" spans="1:4" x14ac:dyDescent="0.25">
      <c r="A6" s="16" t="s">
        <v>39</v>
      </c>
      <c r="B6" s="27"/>
      <c r="C6" s="7"/>
      <c r="D6" s="27"/>
    </row>
    <row r="7" spans="1:4" x14ac:dyDescent="0.25">
      <c r="A7" s="16" t="s">
        <v>40</v>
      </c>
      <c r="B7" s="27"/>
      <c r="C7" s="7"/>
      <c r="D7" s="27"/>
    </row>
    <row r="8" spans="1:4" x14ac:dyDescent="0.25">
      <c r="A8" s="16" t="s">
        <v>41</v>
      </c>
      <c r="B8" s="27"/>
      <c r="C8" s="7"/>
      <c r="D8" s="27"/>
    </row>
    <row r="9" spans="1:4" x14ac:dyDescent="0.25">
      <c r="A9" s="16" t="s">
        <v>42</v>
      </c>
      <c r="B9" s="27"/>
      <c r="C9" s="7"/>
      <c r="D9" s="27"/>
    </row>
    <row r="10" spans="1:4" x14ac:dyDescent="0.25">
      <c r="A10" s="16" t="s">
        <v>43</v>
      </c>
      <c r="B10" s="27"/>
      <c r="C10" s="7"/>
      <c r="D10" s="27"/>
    </row>
    <row r="11" spans="1:4" x14ac:dyDescent="0.25">
      <c r="A11" s="16" t="s">
        <v>44</v>
      </c>
      <c r="B11" s="27"/>
      <c r="C11" s="7"/>
      <c r="D11" s="27"/>
    </row>
    <row r="12" spans="1:4" x14ac:dyDescent="0.25">
      <c r="A12" s="16" t="s">
        <v>45</v>
      </c>
      <c r="B12" s="27"/>
      <c r="C12" s="7"/>
      <c r="D12" s="27"/>
    </row>
    <row r="13" spans="1:4" x14ac:dyDescent="0.25">
      <c r="A13" s="16" t="s">
        <v>46</v>
      </c>
      <c r="B13" s="27"/>
      <c r="C13" s="7"/>
      <c r="D13" s="27"/>
    </row>
    <row r="14" spans="1:4" x14ac:dyDescent="0.25">
      <c r="A14" s="16" t="s">
        <v>47</v>
      </c>
      <c r="B14" s="27"/>
      <c r="C14" s="7"/>
      <c r="D14" s="27"/>
    </row>
    <row r="15" spans="1:4" x14ac:dyDescent="0.25">
      <c r="A15" s="16" t="s">
        <v>48</v>
      </c>
      <c r="B15" s="27"/>
      <c r="C15" s="7"/>
      <c r="D15" s="27"/>
    </row>
    <row r="16" spans="1:4" x14ac:dyDescent="0.25">
      <c r="A16" s="16" t="s">
        <v>49</v>
      </c>
      <c r="B16" s="27"/>
      <c r="C16" s="7"/>
      <c r="D16" s="27"/>
    </row>
    <row r="18" spans="1:1" x14ac:dyDescent="0.25">
      <c r="A18" s="9" t="s">
        <v>15</v>
      </c>
    </row>
    <row r="19" ht="31" customHeight="1" spans="1:4" x14ac:dyDescent="0.25">
      <c r="A19" s="26" t="s">
        <v>16</v>
      </c>
      <c r="B19" s="26"/>
      <c r="C19" s="26"/>
      <c r="D19" s="26"/>
    </row>
    <row r="20" ht="18" customHeight="1" spans="1:4" x14ac:dyDescent="0.25">
      <c r="A20" s="26" t="s">
        <v>17</v>
      </c>
      <c r="B20" s="26"/>
      <c r="C20" s="26"/>
      <c r="D20" s="26"/>
    </row>
  </sheetData>
  <mergeCells count="3">
    <mergeCell ref="A1:D1"/>
    <mergeCell ref="A19:D19"/>
    <mergeCell ref="A20:D20"/>
  </mergeCells>
  <pageMargins left="0.5" right="0.5" top="0.75" bottom="0.75" header="0.3" footer="0.3"/>
  <pageSetup paperSize="9" orientation="portrait" fitToWidth="1" fitToHeight="0"/>
  <headerFooter>
    <oddHeader>&amp;L&amp;"-,Bold"Training matrix&amp;RCertificates</oddHeader>
    <oddFooter>&amp;Lcivilmanual.com&amp;RPage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Matrix</vt:lpstr>
      <vt:lpstr>Certificates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Training matrix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